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urtis\Google Drive\ARC\0766 - UC-CSU Partnership\Forms and Process\2016-17 Forms\"/>
    </mc:Choice>
  </mc:AlternateContent>
  <workbookProtection workbookPassword="CAEC" lockStructure="1"/>
  <bookViews>
    <workbookView xWindow="0" yWindow="0" windowWidth="28800" windowHeight="12135" tabRatio="841" activeTab="1"/>
  </bookViews>
  <sheets>
    <sheet name="Building Application" sheetId="1" r:id="rId1"/>
    <sheet name="Central Plant Application" sheetId="10" r:id="rId2"/>
    <sheet name="Budget" sheetId="2" r:id="rId3"/>
    <sheet name=" Schedule" sheetId="11" r:id="rId4"/>
    <sheet name="Additional Information" sheetId="12" r:id="rId5"/>
    <sheet name="Additional Application Page" sheetId="4" r:id="rId6"/>
    <sheet name="DEER Peak Demand Definition" sheetId="14" r:id="rId7"/>
  </sheets>
  <definedNames>
    <definedName name="_xlnm.Print_Area" localSheetId="3">' Schedule'!$A$1:$G$36</definedName>
    <definedName name="_xlnm.Print_Area" localSheetId="5">'Additional Application Page'!$A$1:$F$51</definedName>
    <definedName name="_xlnm.Print_Area" localSheetId="4">'Additional Information'!$A$1:$P$51</definedName>
    <definedName name="_xlnm.Print_Area" localSheetId="2">Budget!$A$1:$D$30</definedName>
    <definedName name="_xlnm.Print_Area" localSheetId="0">'Building Application'!$A$1:$M$176</definedName>
    <definedName name="_xlnm.Print_Area" localSheetId="1">'Central Plant Application'!$A$1:$M$113</definedName>
    <definedName name="_xlnm.Print_Area" localSheetId="6">'DEER Peak Demand Definition'!#REF!</definedName>
  </definedNames>
  <calcPr calcId="152511"/>
</workbook>
</file>

<file path=xl/calcChain.xml><?xml version="1.0" encoding="utf-8"?>
<calcChain xmlns="http://schemas.openxmlformats.org/spreadsheetml/2006/main">
  <c r="AC17" i="10" l="1"/>
  <c r="O25" i="2" s="1"/>
  <c r="AC18" i="1"/>
  <c r="O24" i="2" l="1"/>
  <c r="B5" i="4"/>
  <c r="B6" i="2"/>
  <c r="E9" i="11" l="1"/>
  <c r="AC5" i="1" l="1"/>
  <c r="AC5" i="10"/>
  <c r="F9" i="11"/>
  <c r="E10" i="11" s="1"/>
  <c r="F10" i="11" s="1"/>
  <c r="F11" i="11" s="1"/>
  <c r="E14" i="11" s="1"/>
  <c r="F14" i="11" s="1"/>
  <c r="E15" i="11" s="1"/>
  <c r="F15" i="11" s="1"/>
  <c r="E16" i="11" s="1"/>
  <c r="F16" i="11" s="1"/>
  <c r="E19" i="11" s="1"/>
  <c r="F19" i="11" s="1"/>
  <c r="E20" i="11" s="1"/>
  <c r="F20" i="11" s="1"/>
  <c r="E21" i="11" s="1"/>
  <c r="F21" i="11" s="1"/>
  <c r="E24" i="11" s="1"/>
  <c r="F24" i="11" s="1"/>
  <c r="E25" i="11" s="1"/>
  <c r="F25" i="11" s="1"/>
  <c r="E26" i="11" s="1"/>
  <c r="F26" i="11" s="1"/>
  <c r="E27" i="11" s="1"/>
  <c r="F27" i="11" s="1"/>
  <c r="E30" i="11" s="1"/>
  <c r="F30" i="11" s="1"/>
  <c r="E31" i="11" s="1"/>
  <c r="F31" i="11" s="1"/>
  <c r="E32" i="11" s="1"/>
  <c r="F32" i="11" s="1"/>
  <c r="Y6" i="2"/>
  <c r="AB6" i="2"/>
  <c r="AA6" i="2"/>
  <c r="X6" i="2"/>
  <c r="S6" i="2"/>
  <c r="R6" i="2"/>
  <c r="P6" i="2"/>
  <c r="O6" i="2"/>
  <c r="M6" i="2"/>
  <c r="L6" i="2"/>
  <c r="AN5" i="10"/>
  <c r="AU5" i="10" s="1"/>
  <c r="AV5" i="10" s="1"/>
  <c r="BD5" i="10"/>
  <c r="BE5" i="10" s="1"/>
  <c r="BB5" i="10"/>
  <c r="AY5" i="10"/>
  <c r="AZ5" i="10" s="1"/>
  <c r="AR5" i="10"/>
  <c r="AS5" i="10" s="1"/>
  <c r="AL5" i="10"/>
  <c r="AT5" i="10" s="1"/>
  <c r="AK5" i="10"/>
  <c r="AH5" i="10"/>
  <c r="AD5" i="10"/>
  <c r="BD5" i="1"/>
  <c r="BE5" i="1" s="1"/>
  <c r="BB5" i="1"/>
  <c r="AY5" i="1"/>
  <c r="AZ5" i="1" s="1"/>
  <c r="AQ5" i="1"/>
  <c r="AP5" i="1"/>
  <c r="AO5" i="1"/>
  <c r="AN5" i="1"/>
  <c r="AL5" i="1"/>
  <c r="AK5" i="1"/>
  <c r="AJ5" i="1"/>
  <c r="AI5" i="1"/>
  <c r="AH5" i="1"/>
  <c r="AE5" i="1"/>
  <c r="AD5" i="1"/>
  <c r="L87" i="1"/>
  <c r="L85" i="1"/>
  <c r="L83" i="1"/>
  <c r="L81" i="1"/>
  <c r="Z39" i="10"/>
  <c r="B93" i="10"/>
  <c r="BF5" i="10" s="1"/>
  <c r="B86" i="10"/>
  <c r="BC5" i="10" s="1"/>
  <c r="B82" i="10"/>
  <c r="BA5" i="10"/>
  <c r="Z32" i="10"/>
  <c r="Z101" i="10"/>
  <c r="Z98" i="10"/>
  <c r="Z89" i="10"/>
  <c r="L64" i="10"/>
  <c r="L62" i="10"/>
  <c r="L60" i="10"/>
  <c r="Z52" i="10"/>
  <c r="Z35" i="10"/>
  <c r="B9" i="2"/>
  <c r="B7" i="2"/>
  <c r="B8" i="2"/>
  <c r="B8" i="4"/>
  <c r="B6" i="4"/>
  <c r="B7" i="4"/>
  <c r="L96" i="1"/>
  <c r="AV5" i="1" s="1"/>
  <c r="L94" i="1"/>
  <c r="L92" i="1"/>
  <c r="AS5" i="1" s="1"/>
  <c r="L70" i="1"/>
  <c r="L72" i="1"/>
  <c r="L68" i="1"/>
  <c r="B94" i="1"/>
  <c r="AT5" i="1" s="1"/>
  <c r="B96" i="1"/>
  <c r="AU5" i="1" s="1"/>
  <c r="B92" i="1"/>
  <c r="B107" i="1" s="1"/>
  <c r="BC5" i="1" s="1"/>
  <c r="Z122" i="1"/>
  <c r="Z119" i="1"/>
  <c r="Z110" i="1"/>
  <c r="Z76" i="1"/>
  <c r="Z60" i="1"/>
  <c r="Z39" i="1"/>
  <c r="Z37" i="1"/>
  <c r="M96" i="1"/>
  <c r="M92" i="1"/>
  <c r="D14" i="2"/>
  <c r="Q6" i="2" s="1"/>
  <c r="D13" i="2"/>
  <c r="N6" i="2" s="1"/>
  <c r="D15" i="2"/>
  <c r="T6" i="2" s="1"/>
  <c r="D18" i="2"/>
  <c r="Z6" i="2" s="1"/>
  <c r="D19" i="2"/>
  <c r="AC6" i="2" s="1"/>
  <c r="C16" i="2"/>
  <c r="V6" i="2"/>
  <c r="C20" i="2"/>
  <c r="AE6" i="2" s="1"/>
  <c r="B16" i="2"/>
  <c r="U6" i="2" s="1"/>
  <c r="B20" i="2"/>
  <c r="AD6" i="2" s="1"/>
  <c r="D20" i="2" l="1"/>
  <c r="AF6" i="2" s="1"/>
  <c r="B103" i="1"/>
  <c r="BA5" i="1" s="1"/>
  <c r="AR5" i="1"/>
  <c r="AW5" i="1" s="1"/>
  <c r="AX5" i="1" s="1"/>
  <c r="B114" i="1"/>
  <c r="BF5" i="1" s="1"/>
  <c r="AW5" i="10"/>
  <c r="AX5" i="10" s="1"/>
  <c r="D16" i="2"/>
  <c r="B22" i="2"/>
  <c r="AG6" i="2" s="1"/>
  <c r="C22" i="2"/>
  <c r="AH6" i="2" s="1"/>
  <c r="D22" i="2" l="1"/>
  <c r="W6" i="2"/>
  <c r="N22" i="2" l="1"/>
  <c r="D24" i="2" s="1"/>
  <c r="AJ6" i="2" s="1"/>
  <c r="AL6" i="2" s="1"/>
  <c r="AI6" i="2"/>
  <c r="AM6" i="2" s="1"/>
  <c r="D26" i="2" l="1"/>
  <c r="AK6" i="2" s="1"/>
</calcChain>
</file>

<file path=xl/sharedStrings.xml><?xml version="1.0" encoding="utf-8"?>
<sst xmlns="http://schemas.openxmlformats.org/spreadsheetml/2006/main" count="745" uniqueCount="389">
  <si>
    <t>Building Name</t>
  </si>
  <si>
    <t>Building Area (GSF)</t>
  </si>
  <si>
    <t>Please use REVOGSF50 (UC) or equivalent CSU definition of space if available</t>
  </si>
  <si>
    <t>System</t>
  </si>
  <si>
    <t>Campus</t>
  </si>
  <si>
    <t>Primary Building Function</t>
  </si>
  <si>
    <t>Berkeley</t>
  </si>
  <si>
    <t>Lab with hoods, classrooms, offices</t>
  </si>
  <si>
    <t>Davis</t>
  </si>
  <si>
    <t>Irvine</t>
  </si>
  <si>
    <t>Building with clean room</t>
  </si>
  <si>
    <t>Los Angeles</t>
  </si>
  <si>
    <t>Merced</t>
  </si>
  <si>
    <t>Classrooms</t>
  </si>
  <si>
    <t>Riverside</t>
  </si>
  <si>
    <t>Offices</t>
  </si>
  <si>
    <t>UC</t>
  </si>
  <si>
    <t>San Diego</t>
  </si>
  <si>
    <t>Classrooms and Offices</t>
  </si>
  <si>
    <t>CSU</t>
  </si>
  <si>
    <t>San Francisco</t>
  </si>
  <si>
    <t>Gym and athletic facilities</t>
  </si>
  <si>
    <t>Santa Barbara</t>
  </si>
  <si>
    <t>Student center</t>
  </si>
  <si>
    <t>Santa Cruz</t>
  </si>
  <si>
    <t>Dormitory</t>
  </si>
  <si>
    <t>Office of President</t>
  </si>
  <si>
    <t>Dormitory with kitchen for food service</t>
  </si>
  <si>
    <t>Bakersfield</t>
  </si>
  <si>
    <t>Channel Islands</t>
  </si>
  <si>
    <t>Chico</t>
  </si>
  <si>
    <t>Dominguez Hills</t>
  </si>
  <si>
    <t>East Bay</t>
  </si>
  <si>
    <t>Fresno</t>
  </si>
  <si>
    <t>Fullerton</t>
  </si>
  <si>
    <t>Long Beach</t>
  </si>
  <si>
    <t>Maritime Adademy</t>
  </si>
  <si>
    <t>Monterey Bay</t>
  </si>
  <si>
    <t>Northridge</t>
  </si>
  <si>
    <t>Pomona</t>
  </si>
  <si>
    <t>Sacramento</t>
  </si>
  <si>
    <t>San Bernardino</t>
  </si>
  <si>
    <t>San Jose</t>
  </si>
  <si>
    <t>San Luis Obispo</t>
  </si>
  <si>
    <t>San Marcos</t>
  </si>
  <si>
    <t>Sonoma</t>
  </si>
  <si>
    <t>Stanislaus</t>
  </si>
  <si>
    <t>Chancelors Office</t>
  </si>
  <si>
    <t>Fume Hood Count</t>
  </si>
  <si>
    <t>Electric Use Source</t>
  </si>
  <si>
    <t>Demand Source</t>
  </si>
  <si>
    <t>Gas Use Source</t>
  </si>
  <si>
    <t>Steam Use Source</t>
  </si>
  <si>
    <t>Hot Water Use Source</t>
  </si>
  <si>
    <t>Chilled Water Use Source</t>
  </si>
  <si>
    <t>No meter - use estimated from building area and campus use</t>
  </si>
  <si>
    <t>No meter - demand estimated from building area and campus demand</t>
  </si>
  <si>
    <t>No meter - use estimated from energy audit</t>
  </si>
  <si>
    <t>No meter - demand estimated from energy audit</t>
  </si>
  <si>
    <t>No meter - use estimated from other engineering calculations</t>
  </si>
  <si>
    <t>No meter - demand estimated from other engineering calculations</t>
  </si>
  <si>
    <t>Other method - Please describe in Notes section</t>
  </si>
  <si>
    <t>Notes</t>
  </si>
  <si>
    <t>Building</t>
  </si>
  <si>
    <t>Cost Category</t>
  </si>
  <si>
    <t>Subtotal Monitoring</t>
  </si>
  <si>
    <t>Subtotal Commissioning</t>
  </si>
  <si>
    <t>Total MBCx Project Cost</t>
  </si>
  <si>
    <t>In House Costs</t>
  </si>
  <si>
    <t>Contractor Cost</t>
  </si>
  <si>
    <t>Total Cost</t>
  </si>
  <si>
    <t>Percent of total electricity use projected to be saved.</t>
  </si>
  <si>
    <t>Percent of total gas use projected to be saved.</t>
  </si>
  <si>
    <t>Date Application Prepared</t>
  </si>
  <si>
    <t>Percent of building area requiring 100% outside air ventilation (e.g. laboratories)</t>
  </si>
  <si>
    <t>Building Function</t>
  </si>
  <si>
    <t>Attach here (or on additional pages if necessary) additional documentation for the project.</t>
  </si>
  <si>
    <t>Funding from University</t>
  </si>
  <si>
    <t>Please explain why this building is a good candidate for MBCx.  For example, is this building known as a "problem building" or an "energy hog" and why?</t>
  </si>
  <si>
    <t>Incentive Requested by University *</t>
  </si>
  <si>
    <t>Management Team Approval</t>
  </si>
  <si>
    <t>Partnership Management Team approves reviewed project</t>
  </si>
  <si>
    <t xml:space="preserve">Please enter the quantity of energy entering the building.  Indicate in the second cell how this is measured or estimated. </t>
  </si>
  <si>
    <t>Project Manager:</t>
  </si>
  <si>
    <t>Energy Manager:</t>
  </si>
  <si>
    <t>Engineering Consultant:</t>
  </si>
  <si>
    <t>Contractor/Implementer:</t>
  </si>
  <si>
    <t>Yes</t>
  </si>
  <si>
    <t>No</t>
  </si>
  <si>
    <t>Percent of total summer on-peak demand projected to be saved.</t>
  </si>
  <si>
    <t>Davis Medical Center</t>
  </si>
  <si>
    <t>Irvine Medical Center</t>
  </si>
  <si>
    <t>Los Angeles Medical Center</t>
  </si>
  <si>
    <t>San Diego Medical Center</t>
  </si>
  <si>
    <t>San Francisco Medical Center</t>
  </si>
  <si>
    <t>Outpatient hospital</t>
  </si>
  <si>
    <t>Inpatient hospital</t>
  </si>
  <si>
    <t>* Incentive is capped at 80% of project cost.</t>
  </si>
  <si>
    <t>Monitoring:  Implement Equipment Level Monitoring</t>
  </si>
  <si>
    <t>Commissioning Measure Identification</t>
  </si>
  <si>
    <t>Commissioning Measure Implementation</t>
  </si>
  <si>
    <t>Monitoring:  Install or Upgrade Front End Data System (if required)</t>
  </si>
  <si>
    <t>Monitoring:  Implement Building Level Monitoring</t>
  </si>
  <si>
    <t>(Refer to "On-Peak Electric Demand (kW)" worksheet for program definition.)</t>
  </si>
  <si>
    <t>Building with main campus data center</t>
  </si>
  <si>
    <t>Medical research building</t>
  </si>
  <si>
    <t>FORM C: MBCx Project Application Form</t>
  </si>
  <si>
    <t>Email</t>
  </si>
  <si>
    <t>Financing</t>
  </si>
  <si>
    <t>CSU Projects</t>
  </si>
  <si>
    <t>Will financing from CSU Chancellor's Office be requested for this project?</t>
  </si>
  <si>
    <t>UC Projects</t>
  </si>
  <si>
    <t>Will financing from UC Office of the President be requested for this project?</t>
  </si>
  <si>
    <t>SEP #</t>
  </si>
  <si>
    <t>No.</t>
  </si>
  <si>
    <t>Process Component</t>
  </si>
  <si>
    <t>Phase I: Definition/Scope</t>
  </si>
  <si>
    <t>Phase II: Review</t>
  </si>
  <si>
    <t>Phase III: Design/Plan</t>
  </si>
  <si>
    <t>Phase IV: Implementation</t>
  </si>
  <si>
    <t>Phase V: Verification &amp; Payment</t>
  </si>
  <si>
    <t>= Campus Responsibility</t>
  </si>
  <si>
    <t>Initial milestone representing decision to pursue a given project and start project-specific effort</t>
  </si>
  <si>
    <t>Detailed Explanation</t>
  </si>
  <si>
    <t>Humboldt</t>
  </si>
  <si>
    <t>(Mark only one line with an "X")</t>
  </si>
  <si>
    <t>Phone</t>
  </si>
  <si>
    <t>Consultant Contact</t>
  </si>
  <si>
    <t>Electricity:</t>
  </si>
  <si>
    <t>Natural Gas:</t>
  </si>
  <si>
    <t>Hot Water:</t>
  </si>
  <si>
    <t>Steam:</t>
  </si>
  <si>
    <t>Chilled Water:</t>
  </si>
  <si>
    <t>Building does not receive this energy source.</t>
  </si>
  <si>
    <t>One Application Per Building</t>
  </si>
  <si>
    <t>Campus Contact</t>
  </si>
  <si>
    <t>Number of Floors</t>
  </si>
  <si>
    <t>How does the energy use index of this building compare with other buildings on campus and other buildings serving a similar function?  (UC campuses see Form C.1)</t>
  </si>
  <si>
    <t>B.  Central System Equipment Inventory</t>
  </si>
  <si>
    <t>Please identify control systems.</t>
  </si>
  <si>
    <t>C.  Building Metering/Monitoring/Management Inventory</t>
  </si>
  <si>
    <t>E.  Estimated Energy Delivered to the Building from a Separate Plant</t>
  </si>
  <si>
    <t>F.  Total Estimated Utility Energy Use</t>
  </si>
  <si>
    <t>G.  Projected Utility Energy Savings</t>
  </si>
  <si>
    <t>Air Handlers:</t>
  </si>
  <si>
    <t>Zone Controls:</t>
  </si>
  <si>
    <t>Chillers and Boilers (if in bldg):</t>
  </si>
  <si>
    <t>Mix of DDC, Pneumatic, Other</t>
  </si>
  <si>
    <t>Pneumatic or Other</t>
  </si>
  <si>
    <t>DDC</t>
  </si>
  <si>
    <t>Please identify the existing and/or proposed energy information system(s) (EIS) and how it will interface with meters and equipment (meters should automatically communicate interval energy use to a front end storage device).  Also identify the storage capacity (the MBCx program requires the EIS to be able to store and manipulate data for at least 10 years).</t>
  </si>
  <si>
    <r>
      <t xml:space="preserve">Meter exists and </t>
    </r>
    <r>
      <rPr>
        <i/>
        <sz val="9"/>
        <rFont val="Arial"/>
        <family val="2"/>
      </rPr>
      <t>is already</t>
    </r>
    <r>
      <rPr>
        <sz val="9"/>
        <rFont val="Arial"/>
        <family val="2"/>
      </rPr>
      <t xml:space="preserve"> tied into campus EIS.</t>
    </r>
  </si>
  <si>
    <r>
      <t xml:space="preserve">Meter exists and </t>
    </r>
    <r>
      <rPr>
        <i/>
        <sz val="9"/>
        <rFont val="Arial"/>
        <family val="2"/>
      </rPr>
      <t>will be</t>
    </r>
    <r>
      <rPr>
        <sz val="9"/>
        <rFont val="Arial"/>
        <family val="2"/>
      </rPr>
      <t xml:space="preserve"> tied into campus EIS.</t>
    </r>
  </si>
  <si>
    <t>New meter will be installed and tied into campus EIS</t>
  </si>
  <si>
    <t>The MBCx program requires that commissioning agents train campus operators in the revised sequences of operations and usage of newly implemented energy management strategies.  Please acknowledge this requirement by checking the box below.</t>
  </si>
  <si>
    <t>D.  Estimated Building Energy Use</t>
  </si>
  <si>
    <t>Please enter the quantity of energy delivered to the building from a separate plant.  For example, if the building receives chilled water, hot water or steam from a separate plant, enter the quantity here.  Please also indicate in the second cell how this is measured or estimated.  If the building generates its own chilled water, hot water or steam with the electricity and gas use reported above, do not enter the energy use in these cells.</t>
  </si>
  <si>
    <t>(choose units)</t>
  </si>
  <si>
    <t>Steam Units</t>
  </si>
  <si>
    <t>lb/yr</t>
  </si>
  <si>
    <t>Million Btu/yr</t>
  </si>
  <si>
    <t>Chilled Water Units</t>
  </si>
  <si>
    <t>Ton-hr/yr</t>
  </si>
  <si>
    <t>Annual Hot Water Use</t>
  </si>
  <si>
    <t>Annual Chilled Water Use (Electric Chillers)</t>
  </si>
  <si>
    <t>Annual Chilled Water Use (Steam Chillers)</t>
  </si>
  <si>
    <t>Annual Steam Use</t>
  </si>
  <si>
    <t>kWh/yr</t>
  </si>
  <si>
    <t>kW</t>
  </si>
  <si>
    <t>therm/yr</t>
  </si>
  <si>
    <t>Annual Electricity Use</t>
  </si>
  <si>
    <t>On-Peak Electric Demand</t>
  </si>
  <si>
    <t>Annual Natural Gas Use</t>
  </si>
  <si>
    <t>Annual Gas Use</t>
  </si>
  <si>
    <t>Enter the projected annual utility energy savings, including savings from the building as well as savings from the separate plant, if applicable.</t>
  </si>
  <si>
    <t>Electric savings are expeced to fall within the following range:</t>
  </si>
  <si>
    <t>5% without potential modifications identified;</t>
  </si>
  <si>
    <t>10% with likely measures identified;</t>
  </si>
  <si>
    <t>15% for particularly inefficient operations already identified.</t>
  </si>
  <si>
    <t>Projected Annual Electricity Savings</t>
  </si>
  <si>
    <t>Projected Annual Gas Savings</t>
  </si>
  <si>
    <t>If either the annual or on-peak electric savings fall outside of the anticipated 5-15% range, explain:</t>
  </si>
  <si>
    <t>Thermal savings are expeced to fall within the following range:</t>
  </si>
  <si>
    <t>10% without potential modifications identified;</t>
  </si>
  <si>
    <t>20% with likely measures identified;</t>
  </si>
  <si>
    <t>30% for particularly inefficient operations already identified.</t>
  </si>
  <si>
    <t>If annual thermal savings fall outside of the anticipated 10-30% range, explain:</t>
  </si>
  <si>
    <t>Labs with minimal hoods, classrooms, offices</t>
  </si>
  <si>
    <t>Yes/No</t>
  </si>
  <si>
    <t>Does this building serve other buildings with hot water, steam, chilled water or electricity?</t>
  </si>
  <si>
    <t>Boiler Efficiency</t>
  </si>
  <si>
    <t>Chiller Efficiency</t>
  </si>
  <si>
    <t xml:space="preserve">Please fill in all green boxes.  If more room is required, use Additional Information tab.  </t>
  </si>
  <si>
    <t>(to AutoFit the row height to the text, click inside of the text cell, then hit 'Enter')</t>
  </si>
  <si>
    <t>FORM C: MBCx Budget Proposal and Incentive</t>
  </si>
  <si>
    <t>Typical Operating Hours per Week</t>
  </si>
  <si>
    <t>Btu/lb steam</t>
  </si>
  <si>
    <t>kWh/yr-sq.ft.</t>
  </si>
  <si>
    <t>therm/yr-sq.ft</t>
  </si>
  <si>
    <t>therm/yr-sq.ft.</t>
  </si>
  <si>
    <t>therm gas/Million Btu</t>
  </si>
  <si>
    <t>therm/ton-hr</t>
  </si>
  <si>
    <t>W/sq.ft.</t>
  </si>
  <si>
    <t>If yes, explain how this energy will be metered:</t>
  </si>
  <si>
    <t>Year Constructed</t>
  </si>
  <si>
    <t>Building has electric meter</t>
  </si>
  <si>
    <t>Building has gas meter</t>
  </si>
  <si>
    <t>Building has steam meter</t>
  </si>
  <si>
    <t>Building has condensate meter</t>
  </si>
  <si>
    <t>Building has hot water Btu meter</t>
  </si>
  <si>
    <t>Building has chilled water Btu meter</t>
  </si>
  <si>
    <t>Training and documentation of commissioned systems will be provided to campus operators:</t>
  </si>
  <si>
    <t>Conversion Factors</t>
  </si>
  <si>
    <t>Btu/therm</t>
  </si>
  <si>
    <t>Btu/ton-hr</t>
  </si>
  <si>
    <t>Steam Chiller Efficiency</t>
  </si>
  <si>
    <t>Building Use Index</t>
  </si>
  <si>
    <t>Plant Use Index</t>
  </si>
  <si>
    <t>Total Energy Use Index</t>
  </si>
  <si>
    <t>x
x
x</t>
  </si>
  <si>
    <t>This section calculates the total current annual utility energy use.  This includes use directly at the building and energy delivered to the building from a separate plant.  If applicable, this estimate assumes a marginal boiler efficiency of 80%, a marginal chiller efficiency of 0.8 kW/ton, and a marginal steam chiller rate of 10 lb. steam per ton-hr.</t>
  </si>
  <si>
    <t>One Application Per Central Plant</t>
  </si>
  <si>
    <r>
      <t xml:space="preserve">Select the appropriate status for each of the following meter types in the building.  Hot Water, Steam and Chilled Water meters only apply to buildings which receive these energy sources from a </t>
    </r>
    <r>
      <rPr>
        <i/>
        <sz val="10"/>
        <rFont val="Arial"/>
        <family val="2"/>
      </rPr>
      <t>separate</t>
    </r>
    <r>
      <rPr>
        <sz val="10"/>
        <rFont val="Arial"/>
        <family val="2"/>
      </rPr>
      <t xml:space="preserve"> building or central plant.  The MBCx program </t>
    </r>
    <r>
      <rPr>
        <b/>
        <sz val="10"/>
        <rFont val="Arial"/>
        <family val="2"/>
      </rPr>
      <t>requires</t>
    </r>
    <r>
      <rPr>
        <sz val="10"/>
        <rFont val="Arial"/>
        <family val="2"/>
      </rPr>
      <t xml:space="preserve"> that each energy source entering a building (and exiting, for central plants) be metered.</t>
    </r>
  </si>
  <si>
    <t>Please identify the existing and/or proposed energy information system(s) (EIS) and how it will interface with meters and equipment (meters should automatically communicate interval energy use to a front-end storage device).  Also identify the storage capacity (the MBCx program requires the EIS to be able to store and manipulate data for at least 10 years).</t>
  </si>
  <si>
    <t xml:space="preserve">Please enter the quantity of energy entering the plant.  Indicate in the second cell how this is measured or estimated. </t>
  </si>
  <si>
    <t>D.  Estimated Central Plant Energy Use</t>
  </si>
  <si>
    <t>E.  Projected Utility Energy Savings</t>
  </si>
  <si>
    <t>Enter the projected annual utility energy savings.</t>
  </si>
  <si>
    <t>2% without potential modifications identified;</t>
  </si>
  <si>
    <t>5% with likely measures identified;</t>
  </si>
  <si>
    <t>10% for particularly inefficient operations already identified.</t>
  </si>
  <si>
    <t>If either the annual or on-peak electric savings fall outside of the anticipated 2-10% range, explain:</t>
  </si>
  <si>
    <t>If annual thermal savings fall outside of the anticipated 2-10% range, explain:</t>
  </si>
  <si>
    <t>Please explain why this plant is a good candidate for MBCx.  For example, is this building known as a "problem building" or an "energy hog" and why?</t>
  </si>
  <si>
    <t xml:space="preserve">Please enter the quantity of energy leaving the plant.  Indicate in the second cell how this is measured or estimated. </t>
  </si>
  <si>
    <t>Annual Chilled Water Use (Electric Chiller)</t>
  </si>
  <si>
    <t>A.  Building Description</t>
  </si>
  <si>
    <t>Bldg Area Served by Plant (GSF)</t>
  </si>
  <si>
    <t>Please describe in general how this central plant is used (e.g. typical operating hours, types of buildings served).</t>
  </si>
  <si>
    <t>Please describe the types and capacities of chillers, boilers, co-generation and thermal energy storage systems in the central plant.</t>
  </si>
  <si>
    <t>Plant does not receive or deliver this energy source.</t>
  </si>
  <si>
    <r>
      <t xml:space="preserve">Select the appropriate status for each of the following meter types in the central plant.  The MBCx program </t>
    </r>
    <r>
      <rPr>
        <b/>
        <sz val="10"/>
        <rFont val="Arial"/>
        <family val="2"/>
      </rPr>
      <t>requires</t>
    </r>
    <r>
      <rPr>
        <sz val="10"/>
        <rFont val="Arial"/>
        <family val="2"/>
      </rPr>
      <t xml:space="preserve"> that each energy source entering and exiting a central plant be metered.</t>
    </r>
  </si>
  <si>
    <t>Plant has electric meter</t>
  </si>
  <si>
    <t>No meter - use estimated from building area served and campus use</t>
  </si>
  <si>
    <t>Plant has gas meter</t>
  </si>
  <si>
    <t>Plant has steam meter</t>
  </si>
  <si>
    <t>Plant has hot water Btu meter</t>
  </si>
  <si>
    <t>Plant has chilled water Btu meter</t>
  </si>
  <si>
    <t>No meter - demand estimated from building area served and campus demand</t>
  </si>
  <si>
    <t>Plant has condensate meter</t>
  </si>
  <si>
    <t>A.  Central Plant Description</t>
  </si>
  <si>
    <t>B.  Central Plant Equipment Inventory</t>
  </si>
  <si>
    <t>C.  Central Plant Metering/Monitoring/Management Inventory</t>
  </si>
  <si>
    <t>Project Application (Form C)</t>
  </si>
  <si>
    <t>Estimated Building (or Central System) Energy Use</t>
  </si>
  <si>
    <t>Estimated Energy Delivered to the Building from a Separate Plant</t>
  </si>
  <si>
    <t>Estimated Utility Energy Use</t>
  </si>
  <si>
    <t>Projected Utility Energy Savings</t>
  </si>
  <si>
    <t>Central Plant (CP) or Building (B) Project</t>
  </si>
  <si>
    <t>Pure MBCx (P) or Hybrid (H)</t>
  </si>
  <si>
    <t>% of Building area requiring OA ventilation</t>
  </si>
  <si>
    <t>Annual Electricity Use (kWh/yr)</t>
  </si>
  <si>
    <t>On-Peak Electric Demand (kW)</t>
  </si>
  <si>
    <t>Summer On-Peak Electricity Use (kWh/yr)</t>
  </si>
  <si>
    <t>Annual Natural Gas Use (th/yr)</t>
  </si>
  <si>
    <t>Annual Steam Use (lb/yr)</t>
  </si>
  <si>
    <t>Annual Hot Water Use (MMBtu/yr)</t>
  </si>
  <si>
    <t>Annual Chilled Water Use (MMBtu/yr)</t>
  </si>
  <si>
    <t>Electricity Use per sq ft (kWh/yr/GSF)</t>
  </si>
  <si>
    <t>Summer On-Peak Electricity Demand (kW)</t>
  </si>
  <si>
    <t>Annual Gas Use (th/yr)</t>
  </si>
  <si>
    <t>Annual Gas Use per sq ft (th/yr/GSF)</t>
  </si>
  <si>
    <t>Total Annual Energy Use (kBtu/yr)</t>
  </si>
  <si>
    <t>Total Annual Energy Use per sq ft (kBtu/yr-sf)</t>
  </si>
  <si>
    <t>Projected Annual Electricity Savings (kWh/yr)</t>
  </si>
  <si>
    <t>Projected Annual Electricity Savings per sq ft (kWh/yr/GSF)</t>
  </si>
  <si>
    <t>Projected Savings % of Annual Electric Use</t>
  </si>
  <si>
    <t>Savings % of On-Peak Electric Demand</t>
  </si>
  <si>
    <t>Projected Annual Gas Savings (th/yr)</t>
  </si>
  <si>
    <t>Projected Annual Gas Savings per sq ft (th/yr/GSF)</t>
  </si>
  <si>
    <t>Projected Savings % of Annual Gas Use</t>
  </si>
  <si>
    <t>B</t>
  </si>
  <si>
    <t>N/A</t>
  </si>
  <si>
    <t>Central Plant</t>
  </si>
  <si>
    <t>CP</t>
  </si>
  <si>
    <t>Project Cost &amp; Funding</t>
  </si>
  <si>
    <t>Monitoring: Install or Upgrade Front End Data System (if required)</t>
  </si>
  <si>
    <t>Monitoring: Implement Building Level Monitoring</t>
  </si>
  <si>
    <t>Monitoring: Implement Equipment Level Monitoring</t>
  </si>
  <si>
    <t>In-house Costs</t>
  </si>
  <si>
    <t>Contractor Costs</t>
  </si>
  <si>
    <t>Total Costs</t>
  </si>
  <si>
    <t>Incentive Requested by University</t>
  </si>
  <si>
    <t>Incentive per GSF</t>
  </si>
  <si>
    <t>Total Cost per GSF</t>
  </si>
  <si>
    <t>Supported Electric Incentive ($0.24/kWh x kWh savings)</t>
  </si>
  <si>
    <t>Supported Gas Incentive ($1.50/th for SCG and $1/th for other IOUs)</t>
  </si>
  <si>
    <t>Total Supported Incentive</t>
  </si>
  <si>
    <t>% Campus Co-pay</t>
  </si>
  <si>
    <t xml:space="preserve"> A Partnership representative will assist you in developing and maintaining a detailed schedule in Primavera P6.</t>
  </si>
  <si>
    <t>Duration (Days)</t>
  </si>
  <si>
    <t>Start Date</t>
  </si>
  <si>
    <t>Finish Date</t>
  </si>
  <si>
    <t>START PROJECT</t>
  </si>
  <si>
    <t>Develop Scope and Savings Projections</t>
  </si>
  <si>
    <t>Prepare Application</t>
  </si>
  <si>
    <t>SUBMIT APPLICATION</t>
  </si>
  <si>
    <t>Execute Project Agreement</t>
  </si>
  <si>
    <t>Campus Receive Incentive Payment</t>
  </si>
  <si>
    <t>Campus Receives Payment</t>
  </si>
  <si>
    <t>Procure and Install Meters</t>
  </si>
  <si>
    <t>Collect Baseline Data</t>
  </si>
  <si>
    <t>Prepare Baseline/Findings Report</t>
  </si>
  <si>
    <t>Implementation of identified Measures</t>
  </si>
  <si>
    <t>Develop energy savings projections, project budget, and schedule (may include procurement of Cx Agent)</t>
  </si>
  <si>
    <t>Prepare Systems Manual, Final Report, &amp; Form D</t>
  </si>
  <si>
    <t>Finalize and submit MBCx Project Form C to UCOP/CSUCO for review</t>
  </si>
  <si>
    <t>Minimum baseline collection period is 3 months (see MBCx Guidelines)</t>
  </si>
  <si>
    <t>See MBCx Guidelines for Baseline/Findings Report components</t>
  </si>
  <si>
    <t>Collect Post-Implementation Data</t>
  </si>
  <si>
    <t>Implement low-cost measures identified in Baseline/Findings Report</t>
  </si>
  <si>
    <t>Minimum post-implementation data collection period is 3 months (see MBCx Guidelines)</t>
  </si>
  <si>
    <t>Final Report and Form D (MBCx Results Form) are required for incentive payment</t>
  </si>
  <si>
    <t>Submit Form E (Project Completion Form), Form D, and Final Report</t>
  </si>
  <si>
    <t>Additional Project Information</t>
  </si>
  <si>
    <t/>
  </si>
  <si>
    <t>Contact Mailing Address:</t>
  </si>
  <si>
    <t>Project Site Address:</t>
  </si>
  <si>
    <t>Meas #</t>
  </si>
  <si>
    <t>Measure Description</t>
  </si>
  <si>
    <t>Include SEP #(s) below (All UC projects must be assigned an SEP ID):</t>
  </si>
  <si>
    <t>Project Cost Cap</t>
  </si>
  <si>
    <t>Un-capped Building Incentive</t>
  </si>
  <si>
    <t>Un-capped CP Incentive</t>
  </si>
  <si>
    <t>Signature:</t>
  </si>
  <si>
    <t xml:space="preserve">By signing , I will/have obtained all required permits for this installation. I understand that it is my responsibility, at my own expense, to ensure that contractors and/or subcontractors used obtain and maintain licenses and permits required by federal, state, local or other relevant governing or regulatory bodies needed to perform its work. </t>
  </si>
  <si>
    <t>For UC Campuses:</t>
  </si>
  <si>
    <t>For CSU Campuses:</t>
  </si>
  <si>
    <t>Eric Eberhardt</t>
  </si>
  <si>
    <t>Associate Director, Energy Utilities &amp; Planning</t>
  </si>
  <si>
    <t>UC Office of the President</t>
  </si>
  <si>
    <t>1111 Franklin Street, Room 6207</t>
  </si>
  <si>
    <t>Oakland, Ca 94607-5200</t>
  </si>
  <si>
    <t>401 Golden Shore, 2nd Floor</t>
  </si>
  <si>
    <t>Eric.Eberhardt@ucop.edu</t>
  </si>
  <si>
    <t>Long Beach, CA 90802-4208</t>
  </si>
  <si>
    <t>510-987-9392</t>
  </si>
  <si>
    <t>CSU Office of the Chancellor, Capital Planning Design &amp; Construction</t>
  </si>
  <si>
    <t>PROJECT APPLICATION SUBMITTAL PROCESS</t>
  </si>
  <si>
    <t>Complete Building or Central Plant Application, complete the Budget, Schedule and Additional Information tabs. Send with any supporting documents to:</t>
  </si>
  <si>
    <t>Permit Number (if applicable)</t>
  </si>
  <si>
    <t>Tax ID</t>
  </si>
  <si>
    <t>Utilities</t>
  </si>
  <si>
    <t>Service Account Number</t>
  </si>
  <si>
    <t>Please fill in all green boxes.</t>
  </si>
  <si>
    <t xml:space="preserve">         Source: IOU Statewide Customized Offering Manual, Section 2: Customized Calculated Savings Guidelines</t>
  </si>
  <si>
    <r>
      <t xml:space="preserve">Please fill in the </t>
    </r>
    <r>
      <rPr>
        <b/>
        <i/>
        <sz val="10"/>
        <color rgb="FF66FFFF"/>
        <rFont val="Arial"/>
        <family val="2"/>
      </rPr>
      <t>blue cells</t>
    </r>
    <r>
      <rPr>
        <b/>
        <i/>
        <sz val="10"/>
        <color rgb="FFC00000"/>
        <rFont val="Arial"/>
        <family val="2"/>
      </rPr>
      <t xml:space="preserve"> to create a preliminary project schedule. (Complete initial start date and durations for activities under campus responsibility)</t>
    </r>
  </si>
  <si>
    <t>= Please Fill In</t>
  </si>
  <si>
    <t>Michael Clemson</t>
  </si>
  <si>
    <t>Associate Energy Analyst</t>
  </si>
  <si>
    <t>mclemson@calstate.edu</t>
  </si>
  <si>
    <t>562-951-4291</t>
  </si>
  <si>
    <t>Print Name:</t>
  </si>
  <si>
    <t>Date:</t>
  </si>
  <si>
    <t>(562) 951-4291</t>
  </si>
  <si>
    <t>2016/2017 UC/CSU/Utility Energy Efficiency Partnership Program</t>
  </si>
  <si>
    <t>2016/2017 UC/CSU/Utility Partnership Program - Mandatory Project Schedule</t>
  </si>
  <si>
    <t>Milestone representing date Utility receives project application</t>
  </si>
  <si>
    <t>Utility Review</t>
  </si>
  <si>
    <t>Utility reviews project application and energy savings projections</t>
  </si>
  <si>
    <t>Campus must sign and return agreement for Utility to commit incentive funding</t>
  </si>
  <si>
    <t>Purchase and install meters used to collect data for project, can occur in conjunction with Utility review</t>
  </si>
  <si>
    <t>Notify Utility of Finished Contstruction/Implementation</t>
  </si>
  <si>
    <t xml:space="preserve">Utility Verification </t>
  </si>
  <si>
    <t>Utility reviews and approves final savings claims</t>
  </si>
  <si>
    <t>Utility Send Incentive Payment</t>
  </si>
  <si>
    <t>Utility records project as "Paid" and books savings</t>
  </si>
  <si>
    <t>= Utility Responsibility</t>
  </si>
  <si>
    <t xml:space="preserve">2016/2017 UC/CSU/Utility Partnership Program </t>
  </si>
  <si>
    <t>&amp;</t>
  </si>
  <si>
    <t>(Electric)</t>
  </si>
  <si>
    <t>(Gas)</t>
  </si>
  <si>
    <t>LADWP</t>
  </si>
  <si>
    <t>PG&amp;E</t>
  </si>
  <si>
    <t>SCE</t>
  </si>
  <si>
    <t>SCG</t>
  </si>
  <si>
    <t>SDG&amp;E</t>
  </si>
  <si>
    <t>Other Muni</t>
  </si>
  <si>
    <t>v3.0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</si>
</sst>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409]d\-mmm\-yy;@"/>
    <numFmt numFmtId="167" formatCode="0.000"/>
    <numFmt numFmtId="168" formatCode="0.0"/>
    <numFmt numFmtId="169" formatCode="_(* #,##0.000_);_(* \(#,##0.000\);_(* &quot;-&quot;???_);_(@_)"/>
    <numFmt numFmtId="170" formatCode="mm/dd/yy;@"/>
  </numFmts>
  <fonts count="33">
    <font>
      <sz val="10"/>
      <name val="Arial"/>
    </font>
    <font>
      <sz val="10"/>
      <name val="Arial"/>
      <family val="2"/>
    </font>
    <font>
      <sz val="8"/>
      <name val="Arial"/>
      <family val="2"/>
    </font>
    <font>
      <b/>
      <sz val="10"/>
      <name val="Arial"/>
      <family val="2"/>
    </font>
    <font>
      <b/>
      <sz val="12"/>
      <color indexed="10"/>
      <name val="Arial"/>
      <family val="2"/>
    </font>
    <font>
      <sz val="10"/>
      <name val="Arial"/>
      <family val="2"/>
    </font>
    <font>
      <b/>
      <i/>
      <sz val="10"/>
      <name val="Arial"/>
      <family val="2"/>
    </font>
    <font>
      <b/>
      <i/>
      <sz val="14"/>
      <name val="Arial"/>
      <family val="2"/>
    </font>
    <font>
      <sz val="10"/>
      <color indexed="10"/>
      <name val="Arial"/>
      <family val="2"/>
    </font>
    <font>
      <b/>
      <sz val="10"/>
      <color indexed="10"/>
      <name val="Arial"/>
      <family val="2"/>
    </font>
    <font>
      <b/>
      <u/>
      <sz val="10"/>
      <color indexed="10"/>
      <name val="Arial"/>
      <family val="2"/>
    </font>
    <font>
      <u/>
      <sz val="10"/>
      <name val="Arial"/>
      <family val="2"/>
    </font>
    <font>
      <sz val="9"/>
      <name val="Arial"/>
      <family val="2"/>
    </font>
    <font>
      <b/>
      <i/>
      <sz val="9"/>
      <name val="Arial"/>
      <family val="2"/>
    </font>
    <font>
      <i/>
      <sz val="9"/>
      <name val="Arial"/>
      <family val="2"/>
    </font>
    <font>
      <i/>
      <sz val="10"/>
      <name val="Arial"/>
      <family val="2"/>
    </font>
    <font>
      <b/>
      <i/>
      <sz val="12"/>
      <name val="Arial"/>
      <family val="2"/>
    </font>
    <font>
      <sz val="10"/>
      <name val="Arial"/>
      <family val="2"/>
    </font>
    <font>
      <sz val="10"/>
      <name val="Arial"/>
      <family val="2"/>
    </font>
    <font>
      <sz val="10"/>
      <name val="Arial"/>
      <family val="2"/>
    </font>
    <font>
      <b/>
      <sz val="8"/>
      <name val="Arial"/>
      <family val="2"/>
    </font>
    <font>
      <i/>
      <sz val="9"/>
      <name val="Geneva"/>
    </font>
    <font>
      <u/>
      <sz val="10"/>
      <color theme="10"/>
      <name val="Arial"/>
      <family val="2"/>
    </font>
    <font>
      <sz val="9"/>
      <color theme="0" tint="-0.499984740745262"/>
      <name val="Arial"/>
      <family val="2"/>
    </font>
    <font>
      <sz val="10"/>
      <color theme="0" tint="-0.499984740745262"/>
      <name val="Arial"/>
      <family val="2"/>
    </font>
    <font>
      <i/>
      <sz val="9"/>
      <color theme="0" tint="-0.499984740745262"/>
      <name val="Arial"/>
      <family val="2"/>
    </font>
    <font>
      <sz val="8"/>
      <color theme="0" tint="-0.499984740745262"/>
      <name val="Arial"/>
      <family val="2"/>
    </font>
    <font>
      <sz val="8"/>
      <color theme="1"/>
      <name val="Arial"/>
      <family val="2"/>
    </font>
    <font>
      <b/>
      <i/>
      <sz val="10"/>
      <color rgb="FFC00000"/>
      <name val="Arial"/>
      <family val="2"/>
    </font>
    <font>
      <b/>
      <i/>
      <sz val="10"/>
      <color rgb="FFFF0000"/>
      <name val="Arial"/>
      <family val="2"/>
    </font>
    <font>
      <sz val="8"/>
      <color rgb="FF000000"/>
      <name val="Tahoma"/>
      <family val="2"/>
    </font>
    <font>
      <u/>
      <sz val="10"/>
      <color indexed="12"/>
      <name val="Arial"/>
      <family val="2"/>
    </font>
    <font>
      <b/>
      <i/>
      <sz val="10"/>
      <color rgb="FF66FFFF"/>
      <name val="Arial"/>
      <family val="2"/>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6" tint="0.59996337778862885"/>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CCFFFF"/>
        <bgColor indexed="64"/>
      </patternFill>
    </fill>
    <fill>
      <patternFill patternType="solid">
        <fgColor indexed="44"/>
        <bgColor indexed="64"/>
      </patternFill>
    </fill>
  </fills>
  <borders count="88">
    <border>
      <left/>
      <right/>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right style="thin">
        <color theme="0"/>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style="thin">
        <color indexed="64"/>
      </bottom>
      <diagonal/>
    </border>
    <border>
      <left style="medium">
        <color indexed="64"/>
      </left>
      <right/>
      <top style="thin">
        <color indexed="64"/>
      </top>
      <bottom style="medium">
        <color theme="0"/>
      </bottom>
      <diagonal/>
    </border>
    <border>
      <left style="medium">
        <color theme="0"/>
      </left>
      <right style="thin">
        <color theme="0"/>
      </right>
      <top style="medium">
        <color indexed="64"/>
      </top>
      <bottom style="medium">
        <color theme="0"/>
      </bottom>
      <diagonal/>
    </border>
    <border>
      <left style="thin">
        <color indexed="64"/>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indexed="64"/>
      </top>
      <bottom/>
      <diagonal/>
    </border>
    <border>
      <left/>
      <right style="thin">
        <color theme="0"/>
      </right>
      <top/>
      <bottom style="thin">
        <color indexed="64"/>
      </bottom>
      <diagonal/>
    </border>
    <border>
      <left style="thin">
        <color theme="0"/>
      </left>
      <right style="thin">
        <color theme="0"/>
      </right>
      <top/>
      <bottom style="thin">
        <color indexed="64"/>
      </bottom>
      <diagonal/>
    </border>
    <border>
      <left/>
      <right/>
      <top/>
      <bottom style="thin">
        <color theme="0"/>
      </bottom>
      <diagonal/>
    </border>
    <border>
      <left style="thin">
        <color theme="0"/>
      </left>
      <right/>
      <top style="thin">
        <color indexed="64"/>
      </top>
      <bottom style="thin">
        <color theme="0"/>
      </bottom>
      <diagonal/>
    </border>
    <border>
      <left style="thin">
        <color theme="0"/>
      </left>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indexed="64"/>
      </bottom>
      <diagonal/>
    </border>
    <border>
      <left style="thin">
        <color theme="0"/>
      </left>
      <right/>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indexed="64"/>
      </right>
      <top style="thin">
        <color indexed="64"/>
      </top>
      <bottom style="thin">
        <color theme="0"/>
      </bottom>
      <diagonal/>
    </border>
    <border>
      <left/>
      <right style="thin">
        <color theme="0"/>
      </right>
      <top style="thin">
        <color indexed="64"/>
      </top>
      <bottom style="thin">
        <color indexed="64"/>
      </bottom>
      <diagonal/>
    </border>
    <border>
      <left style="thin">
        <color theme="0"/>
      </left>
      <right/>
      <top style="thin">
        <color theme="0"/>
      </top>
      <bottom/>
      <diagonal/>
    </border>
    <border>
      <left/>
      <right/>
      <top style="thin">
        <color theme="0"/>
      </top>
      <bottom/>
      <diagonal/>
    </border>
    <border>
      <left/>
      <right style="thin">
        <color theme="0"/>
      </right>
      <top/>
      <bottom/>
      <diagonal/>
    </border>
    <border>
      <left style="thin">
        <color theme="0"/>
      </left>
      <right/>
      <top/>
      <bottom/>
      <diagonal/>
    </border>
    <border>
      <left style="thin">
        <color indexed="64"/>
      </left>
      <right/>
      <top style="thin">
        <color theme="0"/>
      </top>
      <bottom style="thin">
        <color theme="0"/>
      </bottom>
      <diagonal/>
    </border>
    <border>
      <left style="thin">
        <color indexed="64"/>
      </left>
      <right/>
      <top/>
      <bottom style="thin">
        <color theme="0"/>
      </bottom>
      <diagonal/>
    </border>
    <border>
      <left/>
      <right style="thin">
        <color theme="0"/>
      </right>
      <top style="thin">
        <color theme="0"/>
      </top>
      <bottom style="thin">
        <color indexed="64"/>
      </bottom>
      <diagonal/>
    </border>
    <border>
      <left style="thin">
        <color theme="0"/>
      </left>
      <right style="thin">
        <color indexed="64"/>
      </right>
      <top/>
      <bottom style="thin">
        <color theme="0"/>
      </bottom>
      <diagonal/>
    </border>
    <border>
      <left style="thin">
        <color indexed="64"/>
      </left>
      <right style="thin">
        <color theme="0"/>
      </right>
      <top/>
      <bottom style="thin">
        <color theme="0"/>
      </bottom>
      <diagonal/>
    </border>
    <border>
      <left style="thin">
        <color theme="0"/>
      </left>
      <right style="thin">
        <color theme="0"/>
      </right>
      <top style="thin">
        <color indexed="64"/>
      </top>
      <bottom style="thin">
        <color indexed="64"/>
      </bottom>
      <diagonal/>
    </border>
    <border>
      <left/>
      <right style="thin">
        <color indexed="64"/>
      </right>
      <top style="thin">
        <color theme="0"/>
      </top>
      <bottom style="thin">
        <color theme="0"/>
      </bottom>
      <diagonal/>
    </border>
    <border>
      <left/>
      <right style="thin">
        <color indexed="64"/>
      </right>
      <top style="thin">
        <color theme="0"/>
      </top>
      <bottom/>
      <diagonal/>
    </border>
    <border>
      <left/>
      <right style="thin">
        <color indexed="64"/>
      </right>
      <top/>
      <bottom style="thin">
        <color theme="0"/>
      </bottom>
      <diagonal/>
    </border>
    <border>
      <left style="thin">
        <color indexed="64"/>
      </left>
      <right/>
      <top style="thin">
        <color theme="0"/>
      </top>
      <bottom/>
      <diagonal/>
    </border>
    <border>
      <left style="thin">
        <color indexed="64"/>
      </left>
      <right style="thin">
        <color theme="0"/>
      </right>
      <top style="thin">
        <color theme="0"/>
      </top>
      <bottom/>
      <diagonal/>
    </border>
    <border>
      <left style="thin">
        <color theme="0"/>
      </left>
      <right style="thin">
        <color indexed="64"/>
      </right>
      <top style="thin">
        <color theme="0"/>
      </top>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0" fontId="22"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19" fillId="0" borderId="0"/>
    <xf numFmtId="0" fontId="19" fillId="0" borderId="0"/>
    <xf numFmtId="9" fontId="1" fillId="0" borderId="0" applyFont="0" applyFill="0" applyBorder="0" applyAlignment="0" applyProtection="0"/>
    <xf numFmtId="9" fontId="5" fillId="0" borderId="0" applyFont="0" applyFill="0" applyBorder="0" applyAlignment="0" applyProtection="0"/>
  </cellStyleXfs>
  <cellXfs count="679">
    <xf numFmtId="0" fontId="0" fillId="0" borderId="0" xfId="0"/>
    <xf numFmtId="0" fontId="0" fillId="0" borderId="0" xfId="0" applyProtection="1"/>
    <xf numFmtId="0" fontId="0" fillId="0" borderId="0" xfId="0" applyProtection="1">
      <protection locked="0"/>
    </xf>
    <xf numFmtId="0" fontId="5" fillId="0" borderId="0" xfId="4" applyProtection="1"/>
    <xf numFmtId="0" fontId="12" fillId="5" borderId="0" xfId="4" applyFont="1" applyFill="1" applyBorder="1" applyAlignment="1" applyProtection="1">
      <alignment horizontal="center"/>
    </xf>
    <xf numFmtId="164" fontId="0" fillId="0" borderId="1" xfId="2" applyNumberFormat="1" applyFont="1" applyFill="1" applyBorder="1" applyProtection="1"/>
    <xf numFmtId="0" fontId="3" fillId="0" borderId="0" xfId="0" applyFont="1" applyProtection="1"/>
    <xf numFmtId="0" fontId="8" fillId="0" borderId="0" xfId="0" applyFont="1" applyProtection="1"/>
    <xf numFmtId="0" fontId="0" fillId="0" borderId="0" xfId="0" applyFill="1" applyProtection="1"/>
    <xf numFmtId="0" fontId="5" fillId="0" borderId="0" xfId="0" applyFont="1" applyProtection="1"/>
    <xf numFmtId="0" fontId="9" fillId="0" borderId="0" xfId="0" applyFont="1" applyProtection="1"/>
    <xf numFmtId="0" fontId="0" fillId="0" borderId="0" xfId="0" applyBorder="1" applyProtection="1"/>
    <xf numFmtId="0" fontId="0" fillId="0" borderId="2" xfId="0" applyBorder="1" applyProtection="1"/>
    <xf numFmtId="165" fontId="0" fillId="0" borderId="0" xfId="1" applyNumberFormat="1" applyFont="1" applyProtection="1"/>
    <xf numFmtId="9" fontId="0" fillId="0" borderId="1" xfId="11" applyFont="1" applyFill="1" applyBorder="1" applyProtection="1"/>
    <xf numFmtId="9" fontId="0" fillId="0" borderId="0" xfId="11" applyFont="1" applyFill="1" applyBorder="1" applyProtection="1"/>
    <xf numFmtId="0" fontId="0" fillId="0" borderId="0" xfId="0" applyFill="1" applyBorder="1" applyProtection="1"/>
    <xf numFmtId="0" fontId="0" fillId="0" borderId="0" xfId="0" applyBorder="1" applyAlignment="1" applyProtection="1">
      <alignment horizontal="center" wrapText="1"/>
    </xf>
    <xf numFmtId="0" fontId="0" fillId="0" borderId="0" xfId="0" applyAlignment="1" applyProtection="1">
      <alignment horizontal="center" wrapText="1"/>
    </xf>
    <xf numFmtId="0" fontId="0" fillId="0" borderId="0" xfId="0" applyAlignment="1" applyProtection="1">
      <alignment horizontal="center" vertical="center" wrapText="1"/>
    </xf>
    <xf numFmtId="165" fontId="5" fillId="0" borderId="3" xfId="1" applyNumberFormat="1" applyFont="1" applyFill="1" applyBorder="1" applyAlignment="1" applyProtection="1"/>
    <xf numFmtId="165" fontId="5" fillId="0" borderId="3" xfId="1" applyNumberFormat="1" applyFont="1" applyFill="1" applyBorder="1" applyProtection="1"/>
    <xf numFmtId="2" fontId="3" fillId="0" borderId="3" xfId="0" applyNumberFormat="1" applyFont="1" applyBorder="1" applyProtection="1"/>
    <xf numFmtId="168" fontId="3" fillId="0" borderId="3" xfId="0" applyNumberFormat="1" applyFont="1" applyBorder="1" applyProtection="1"/>
    <xf numFmtId="0" fontId="0" fillId="0" borderId="4" xfId="0" applyBorder="1" applyProtection="1"/>
    <xf numFmtId="0" fontId="5" fillId="0" borderId="5" xfId="0" applyFont="1" applyBorder="1" applyProtection="1"/>
    <xf numFmtId="0" fontId="5" fillId="0" borderId="4" xfId="0" applyFont="1" applyBorder="1" applyProtection="1"/>
    <xf numFmtId="0" fontId="5" fillId="0" borderId="3" xfId="0" applyFont="1" applyBorder="1" applyAlignment="1" applyProtection="1">
      <alignment horizontal="center" wrapText="1"/>
    </xf>
    <xf numFmtId="0" fontId="0" fillId="0" borderId="3" xfId="0" applyFont="1" applyBorder="1" applyAlignment="1" applyProtection="1">
      <alignment horizontal="center" vertical="center" wrapText="1"/>
    </xf>
    <xf numFmtId="0" fontId="0" fillId="0" borderId="3" xfId="0" applyFont="1" applyBorder="1" applyProtection="1"/>
    <xf numFmtId="0" fontId="0" fillId="6" borderId="6" xfId="0" applyFill="1" applyBorder="1" applyAlignment="1" applyProtection="1">
      <alignment horizontal="left" vertical="top" wrapText="1"/>
    </xf>
    <xf numFmtId="0" fontId="12" fillId="6" borderId="6" xfId="0" applyFont="1" applyFill="1" applyBorder="1" applyAlignment="1" applyProtection="1">
      <alignment horizontal="center" vertical="top" wrapText="1"/>
    </xf>
    <xf numFmtId="0" fontId="0" fillId="6" borderId="7" xfId="0" applyFill="1" applyBorder="1" applyAlignment="1" applyProtection="1">
      <alignment vertical="top" wrapText="1"/>
    </xf>
    <xf numFmtId="0" fontId="0" fillId="6" borderId="0" xfId="0" applyFill="1" applyBorder="1" applyAlignment="1" applyProtection="1">
      <alignment vertical="top" wrapText="1"/>
    </xf>
    <xf numFmtId="0" fontId="0" fillId="6" borderId="8" xfId="0" applyFill="1" applyBorder="1" applyAlignment="1" applyProtection="1">
      <alignment vertical="top" wrapText="1"/>
    </xf>
    <xf numFmtId="0" fontId="0" fillId="6" borderId="9" xfId="0" applyFill="1" applyBorder="1" applyProtection="1"/>
    <xf numFmtId="0" fontId="0" fillId="6" borderId="9" xfId="0" applyFill="1" applyBorder="1" applyAlignment="1" applyProtection="1">
      <alignment vertical="top" wrapText="1"/>
    </xf>
    <xf numFmtId="0" fontId="0" fillId="6" borderId="2" xfId="0" applyFill="1" applyBorder="1" applyAlignment="1" applyProtection="1">
      <alignment vertical="top" wrapText="1"/>
    </xf>
    <xf numFmtId="0" fontId="0" fillId="6" borderId="0" xfId="0" applyFill="1" applyBorder="1" applyAlignment="1" applyProtection="1">
      <alignment horizontal="left" vertical="center" indent="2"/>
    </xf>
    <xf numFmtId="165" fontId="5" fillId="6" borderId="3" xfId="1" applyNumberFormat="1" applyFont="1" applyFill="1" applyBorder="1" applyProtection="1">
      <protection locked="0"/>
    </xf>
    <xf numFmtId="165" fontId="5" fillId="6" borderId="10" xfId="1" applyNumberFormat="1" applyFont="1" applyFill="1" applyBorder="1" applyProtection="1">
      <protection locked="0"/>
    </xf>
    <xf numFmtId="165" fontId="5" fillId="6" borderId="11" xfId="1" applyNumberFormat="1" applyFont="1" applyFill="1" applyBorder="1" applyProtection="1">
      <protection locked="0"/>
    </xf>
    <xf numFmtId="165" fontId="17" fillId="6" borderId="3" xfId="1" applyNumberFormat="1" applyFont="1" applyFill="1" applyBorder="1" applyAlignment="1" applyProtection="1">
      <protection locked="0"/>
    </xf>
    <xf numFmtId="0" fontId="12" fillId="6" borderId="12" xfId="4" applyFont="1" applyFill="1" applyBorder="1" applyAlignment="1" applyProtection="1">
      <alignment horizontal="center"/>
      <protection locked="0"/>
    </xf>
    <xf numFmtId="0" fontId="12" fillId="6" borderId="13" xfId="4" applyFont="1" applyFill="1" applyBorder="1" applyAlignment="1" applyProtection="1">
      <alignment horizontal="center"/>
      <protection locked="0"/>
    </xf>
    <xf numFmtId="0" fontId="5" fillId="6" borderId="9" xfId="4" applyFont="1" applyFill="1" applyBorder="1" applyAlignment="1" applyProtection="1">
      <alignment horizontal="center"/>
      <protection locked="0"/>
    </xf>
    <xf numFmtId="164" fontId="17" fillId="6" borderId="3" xfId="2" applyNumberFormat="1" applyFont="1" applyFill="1" applyBorder="1" applyProtection="1">
      <protection locked="0"/>
    </xf>
    <xf numFmtId="0" fontId="9" fillId="0" borderId="0" xfId="0" applyFont="1" applyFill="1" applyBorder="1" applyProtection="1"/>
    <xf numFmtId="164" fontId="0" fillId="0" borderId="0" xfId="2" applyNumberFormat="1" applyFont="1" applyFill="1" applyBorder="1" applyProtection="1"/>
    <xf numFmtId="164" fontId="0" fillId="0" borderId="3" xfId="2" applyNumberFormat="1" applyFont="1" applyFill="1" applyBorder="1" applyProtection="1"/>
    <xf numFmtId="164" fontId="0" fillId="0" borderId="11" xfId="2" applyNumberFormat="1" applyFont="1" applyFill="1" applyBorder="1" applyProtection="1"/>
    <xf numFmtId="164" fontId="0" fillId="0" borderId="10" xfId="2" applyNumberFormat="1" applyFont="1" applyFill="1" applyBorder="1" applyProtection="1"/>
    <xf numFmtId="165" fontId="0" fillId="0" borderId="0" xfId="1" applyNumberFormat="1" applyFont="1" applyBorder="1" applyProtection="1"/>
    <xf numFmtId="8" fontId="0" fillId="0" borderId="0" xfId="0" applyNumberFormat="1" applyBorder="1" applyProtection="1"/>
    <xf numFmtId="0" fontId="0" fillId="0" borderId="0" xfId="0" quotePrefix="1" applyBorder="1" applyProtection="1"/>
    <xf numFmtId="164" fontId="0" fillId="0" borderId="0" xfId="2" applyNumberFormat="1" applyFont="1" applyBorder="1" applyProtection="1"/>
    <xf numFmtId="0" fontId="0" fillId="0" borderId="0" xfId="0" applyFill="1" applyBorder="1" applyAlignment="1" applyProtection="1">
      <alignment wrapText="1"/>
    </xf>
    <xf numFmtId="0" fontId="5" fillId="0" borderId="3" xfId="0" applyFont="1" applyFill="1" applyBorder="1" applyAlignment="1" applyProtection="1">
      <alignment vertical="top" wrapText="1"/>
    </xf>
    <xf numFmtId="0" fontId="0" fillId="0" borderId="0" xfId="0" applyAlignment="1" applyProtection="1">
      <alignment vertical="top"/>
    </xf>
    <xf numFmtId="0" fontId="0" fillId="0" borderId="0" xfId="0" applyFill="1" applyAlignment="1" applyProtection="1">
      <alignment vertical="top"/>
    </xf>
    <xf numFmtId="0" fontId="5" fillId="0" borderId="3" xfId="0" applyFont="1" applyBorder="1" applyAlignment="1" applyProtection="1">
      <alignment vertical="top" wrapText="1"/>
    </xf>
    <xf numFmtId="0" fontId="0" fillId="0" borderId="44" xfId="0" applyBorder="1" applyProtection="1"/>
    <xf numFmtId="0" fontId="0" fillId="0" borderId="45" xfId="0" applyBorder="1" applyProtection="1"/>
    <xf numFmtId="0" fontId="0" fillId="0" borderId="46" xfId="0" applyBorder="1" applyProtection="1"/>
    <xf numFmtId="0" fontId="0" fillId="0" borderId="47" xfId="0" applyBorder="1" applyProtection="1"/>
    <xf numFmtId="3" fontId="23" fillId="0" borderId="0" xfId="0" applyNumberFormat="1" applyFont="1" applyProtection="1"/>
    <xf numFmtId="0" fontId="23" fillId="0" borderId="0" xfId="0" applyFont="1" applyProtection="1"/>
    <xf numFmtId="1" fontId="23" fillId="0" borderId="0" xfId="0" applyNumberFormat="1" applyFont="1" applyProtection="1"/>
    <xf numFmtId="0" fontId="5" fillId="0" borderId="0" xfId="0" applyFont="1" applyAlignment="1" applyProtection="1">
      <alignment horizontal="center" vertical="center" wrapText="1"/>
    </xf>
    <xf numFmtId="0" fontId="5" fillId="6" borderId="3" xfId="0" applyNumberFormat="1" applyFont="1" applyFill="1" applyBorder="1" applyAlignment="1" applyProtection="1">
      <alignment horizontal="right"/>
      <protection locked="0"/>
    </xf>
    <xf numFmtId="3" fontId="5" fillId="6" borderId="3" xfId="1" applyNumberFormat="1" applyFont="1" applyFill="1" applyBorder="1" applyAlignment="1" applyProtection="1">
      <protection locked="0"/>
    </xf>
    <xf numFmtId="0" fontId="5" fillId="0" borderId="46" xfId="0" applyFont="1" applyFill="1" applyBorder="1" applyAlignment="1" applyProtection="1">
      <alignment horizontal="left" vertical="top" wrapText="1"/>
    </xf>
    <xf numFmtId="0" fontId="0" fillId="0" borderId="44" xfId="0" applyFill="1" applyBorder="1" applyProtection="1"/>
    <xf numFmtId="0" fontId="3" fillId="0" borderId="44" xfId="0" applyFont="1" applyBorder="1" applyProtection="1"/>
    <xf numFmtId="0" fontId="0" fillId="0" borderId="45" xfId="0" applyFill="1" applyBorder="1" applyProtection="1"/>
    <xf numFmtId="0" fontId="5" fillId="0" borderId="48" xfId="0" applyFont="1" applyFill="1" applyBorder="1" applyAlignment="1" applyProtection="1">
      <alignment horizontal="left" vertical="top" wrapText="1"/>
    </xf>
    <xf numFmtId="165" fontId="17" fillId="0" borderId="49" xfId="1" applyNumberFormat="1" applyFont="1" applyBorder="1" applyProtection="1"/>
    <xf numFmtId="165" fontId="17" fillId="0" borderId="44" xfId="1" applyNumberFormat="1" applyFont="1" applyBorder="1" applyProtection="1"/>
    <xf numFmtId="165" fontId="17" fillId="0" borderId="44" xfId="1" applyNumberFormat="1" applyFont="1" applyFill="1" applyBorder="1" applyProtection="1"/>
    <xf numFmtId="0" fontId="5" fillId="0" borderId="44" xfId="1" applyNumberFormat="1" applyFont="1" applyBorder="1" applyAlignment="1" applyProtection="1">
      <alignment vertical="top"/>
    </xf>
    <xf numFmtId="0" fontId="0" fillId="0" borderId="49" xfId="0" applyBorder="1" applyProtection="1"/>
    <xf numFmtId="0" fontId="5" fillId="0" borderId="44" xfId="1" applyNumberFormat="1" applyFont="1" applyBorder="1" applyAlignment="1" applyProtection="1">
      <alignment horizontal="left" vertical="top"/>
    </xf>
    <xf numFmtId="165" fontId="17" fillId="0" borderId="50" xfId="1" applyNumberFormat="1" applyFont="1" applyBorder="1" applyProtection="1"/>
    <xf numFmtId="165" fontId="17" fillId="0" borderId="45" xfId="1" applyNumberFormat="1" applyFont="1" applyBorder="1" applyProtection="1"/>
    <xf numFmtId="165" fontId="17" fillId="0" borderId="45" xfId="1" applyNumberFormat="1" applyFont="1" applyFill="1" applyBorder="1" applyProtection="1"/>
    <xf numFmtId="0" fontId="24" fillId="0" borderId="0" xfId="0" applyFont="1" applyProtection="1"/>
    <xf numFmtId="0" fontId="0" fillId="0" borderId="48" xfId="0" applyBorder="1" applyProtection="1"/>
    <xf numFmtId="9" fontId="17" fillId="0" borderId="46" xfId="11" applyFont="1" applyFill="1" applyBorder="1" applyProtection="1"/>
    <xf numFmtId="9" fontId="17" fillId="0" borderId="44" xfId="11" applyFont="1" applyFill="1" applyBorder="1" applyProtection="1"/>
    <xf numFmtId="0" fontId="0" fillId="0" borderId="50" xfId="0" applyBorder="1" applyProtection="1"/>
    <xf numFmtId="0" fontId="0" fillId="0" borderId="51" xfId="0" applyBorder="1" applyProtection="1"/>
    <xf numFmtId="0" fontId="5" fillId="0" borderId="52" xfId="0" applyFont="1" applyFill="1" applyBorder="1" applyAlignment="1" applyProtection="1">
      <alignment horizontal="left" vertical="top" wrapText="1"/>
    </xf>
    <xf numFmtId="165" fontId="17" fillId="0" borderId="53" xfId="1" applyNumberFormat="1" applyFont="1" applyBorder="1" applyProtection="1"/>
    <xf numFmtId="0" fontId="0" fillId="0" borderId="54" xfId="0" applyBorder="1" applyProtection="1"/>
    <xf numFmtId="0" fontId="0" fillId="0" borderId="3" xfId="0" applyBorder="1" applyProtection="1"/>
    <xf numFmtId="9" fontId="18" fillId="0" borderId="46" xfId="11" applyFont="1" applyFill="1" applyBorder="1" applyProtection="1"/>
    <xf numFmtId="165" fontId="18" fillId="0" borderId="46" xfId="1" applyNumberFormat="1" applyFont="1" applyBorder="1" applyProtection="1"/>
    <xf numFmtId="9" fontId="18" fillId="0" borderId="45" xfId="11" applyFont="1" applyFill="1" applyBorder="1" applyProtection="1"/>
    <xf numFmtId="165" fontId="18" fillId="0" borderId="45" xfId="1" applyNumberFormat="1" applyFont="1" applyBorder="1" applyProtection="1"/>
    <xf numFmtId="165" fontId="18" fillId="0" borderId="54" xfId="1" applyNumberFormat="1" applyFont="1" applyBorder="1" applyProtection="1"/>
    <xf numFmtId="165" fontId="18" fillId="0" borderId="49" xfId="1" applyNumberFormat="1" applyFont="1" applyBorder="1" applyAlignment="1" applyProtection="1">
      <alignment wrapText="1"/>
    </xf>
    <xf numFmtId="165" fontId="18" fillId="0" borderId="44" xfId="1" applyNumberFormat="1" applyFont="1" applyBorder="1" applyAlignment="1" applyProtection="1">
      <alignment wrapText="1"/>
    </xf>
    <xf numFmtId="165" fontId="18" fillId="0" borderId="44" xfId="1" applyNumberFormat="1" applyFont="1" applyFill="1" applyBorder="1" applyAlignment="1" applyProtection="1">
      <alignment wrapText="1"/>
    </xf>
    <xf numFmtId="165" fontId="18" fillId="0" borderId="49" xfId="1" applyNumberFormat="1" applyFont="1" applyBorder="1" applyProtection="1"/>
    <xf numFmtId="165" fontId="18" fillId="0" borderId="44" xfId="1" applyNumberFormat="1" applyFont="1" applyBorder="1" applyProtection="1"/>
    <xf numFmtId="165" fontId="18" fillId="0" borderId="44" xfId="1" applyNumberFormat="1" applyFont="1" applyFill="1" applyBorder="1" applyProtection="1"/>
    <xf numFmtId="165" fontId="5" fillId="0" borderId="49" xfId="1" applyNumberFormat="1" applyFont="1" applyBorder="1" applyProtection="1"/>
    <xf numFmtId="165" fontId="5" fillId="0" borderId="44" xfId="1" applyNumberFormat="1" applyFont="1" applyBorder="1" applyProtection="1"/>
    <xf numFmtId="165" fontId="5" fillId="0" borderId="44" xfId="1" applyNumberFormat="1" applyFont="1" applyFill="1" applyBorder="1" applyProtection="1"/>
    <xf numFmtId="165" fontId="18" fillId="0" borderId="53" xfId="1" applyNumberFormat="1" applyFont="1" applyBorder="1" applyProtection="1"/>
    <xf numFmtId="165" fontId="18" fillId="0" borderId="53" xfId="1" applyNumberFormat="1" applyFont="1" applyFill="1" applyBorder="1" applyProtection="1"/>
    <xf numFmtId="0" fontId="0" fillId="0" borderId="53" xfId="0" applyBorder="1" applyProtection="1"/>
    <xf numFmtId="165" fontId="5" fillId="0" borderId="53" xfId="1" applyNumberFormat="1" applyFont="1" applyBorder="1" applyProtection="1"/>
    <xf numFmtId="9" fontId="18" fillId="0" borderId="55" xfId="11" applyFont="1" applyFill="1" applyBorder="1" applyProtection="1"/>
    <xf numFmtId="0" fontId="3" fillId="0" borderId="46" xfId="0" applyFont="1" applyBorder="1" applyProtection="1"/>
    <xf numFmtId="0" fontId="10" fillId="0" borderId="44" xfId="0" applyFont="1" applyBorder="1" applyProtection="1"/>
    <xf numFmtId="0" fontId="9" fillId="0" borderId="44" xfId="0" applyFont="1" applyBorder="1" applyProtection="1"/>
    <xf numFmtId="0" fontId="9" fillId="0" borderId="44" xfId="0" applyFont="1" applyFill="1" applyBorder="1" applyProtection="1"/>
    <xf numFmtId="0" fontId="0" fillId="0" borderId="56" xfId="0" applyFill="1" applyBorder="1" applyAlignment="1" applyProtection="1">
      <alignment horizontal="left" vertical="top" wrapText="1"/>
    </xf>
    <xf numFmtId="0" fontId="0" fillId="0" borderId="56" xfId="0" applyFill="1" applyBorder="1" applyAlignment="1" applyProtection="1">
      <alignment horizontal="left"/>
    </xf>
    <xf numFmtId="0" fontId="0" fillId="0" borderId="49" xfId="0" applyFill="1" applyBorder="1" applyProtection="1"/>
    <xf numFmtId="0" fontId="3" fillId="0" borderId="44" xfId="0" applyFont="1" applyFill="1" applyBorder="1" applyProtection="1"/>
    <xf numFmtId="0" fontId="3" fillId="0" borderId="45" xfId="0" applyFont="1" applyBorder="1" applyProtection="1"/>
    <xf numFmtId="165" fontId="18" fillId="0" borderId="52" xfId="1" applyNumberFormat="1" applyFont="1" applyFill="1" applyBorder="1" applyProtection="1"/>
    <xf numFmtId="165" fontId="18" fillId="0" borderId="52" xfId="1" applyNumberFormat="1" applyFont="1" applyBorder="1" applyProtection="1"/>
    <xf numFmtId="165" fontId="18" fillId="0" borderId="57" xfId="1" applyNumberFormat="1" applyFont="1" applyFill="1" applyBorder="1" applyProtection="1"/>
    <xf numFmtId="0" fontId="5" fillId="0" borderId="44" xfId="0" applyFont="1" applyBorder="1" applyProtection="1"/>
    <xf numFmtId="0" fontId="0" fillId="0" borderId="57" xfId="0" applyBorder="1" applyProtection="1"/>
    <xf numFmtId="0" fontId="3" fillId="0" borderId="58" xfId="0" applyFont="1" applyBorder="1" applyProtection="1"/>
    <xf numFmtId="165" fontId="18" fillId="0" borderId="47" xfId="1" applyNumberFormat="1" applyFont="1" applyBorder="1" applyProtection="1"/>
    <xf numFmtId="165" fontId="18" fillId="0" borderId="47" xfId="1" applyNumberFormat="1" applyFont="1" applyBorder="1" applyAlignment="1" applyProtection="1"/>
    <xf numFmtId="165" fontId="18" fillId="0" borderId="47" xfId="1" applyNumberFormat="1" applyFont="1" applyFill="1" applyBorder="1" applyAlignment="1" applyProtection="1"/>
    <xf numFmtId="0" fontId="3" fillId="0" borderId="47" xfId="0" applyFont="1" applyBorder="1" applyProtection="1"/>
    <xf numFmtId="165" fontId="18" fillId="0" borderId="59" xfId="1" applyNumberFormat="1" applyFont="1" applyBorder="1" applyProtection="1"/>
    <xf numFmtId="0" fontId="0" fillId="0" borderId="60" xfId="0" applyBorder="1" applyProtection="1"/>
    <xf numFmtId="165" fontId="25" fillId="0" borderId="60" xfId="1" applyNumberFormat="1" applyFont="1" applyBorder="1" applyAlignment="1" applyProtection="1">
      <alignment horizontal="center"/>
    </xf>
    <xf numFmtId="165" fontId="18" fillId="0" borderId="60" xfId="1" applyNumberFormat="1" applyFont="1" applyBorder="1" applyProtection="1"/>
    <xf numFmtId="165" fontId="18" fillId="0" borderId="60" xfId="1" applyNumberFormat="1" applyFont="1" applyFill="1" applyBorder="1" applyProtection="1"/>
    <xf numFmtId="0" fontId="0" fillId="0" borderId="61" xfId="0" applyBorder="1" applyProtection="1"/>
    <xf numFmtId="0" fontId="0" fillId="0" borderId="46" xfId="0" applyFill="1" applyBorder="1" applyProtection="1"/>
    <xf numFmtId="0" fontId="3" fillId="0" borderId="49" xfId="0" applyFont="1" applyBorder="1" applyProtection="1"/>
    <xf numFmtId="0" fontId="5" fillId="0" borderId="44" xfId="0" applyFont="1" applyBorder="1" applyAlignment="1" applyProtection="1">
      <alignment horizontal="left"/>
    </xf>
    <xf numFmtId="165" fontId="18" fillId="0" borderId="62" xfId="1" applyNumberFormat="1" applyFont="1" applyBorder="1" applyProtection="1"/>
    <xf numFmtId="9" fontId="18" fillId="0" borderId="44" xfId="11" applyFont="1" applyFill="1" applyBorder="1" applyProtection="1"/>
    <xf numFmtId="9" fontId="18" fillId="0" borderId="53" xfId="11" applyFont="1" applyFill="1" applyBorder="1" applyProtection="1"/>
    <xf numFmtId="165" fontId="5" fillId="0" borderId="63" xfId="1" applyNumberFormat="1" applyFont="1" applyFill="1" applyBorder="1" applyProtection="1"/>
    <xf numFmtId="165" fontId="18" fillId="0" borderId="47" xfId="1" applyNumberFormat="1" applyFont="1" applyFill="1" applyBorder="1" applyProtection="1"/>
    <xf numFmtId="165" fontId="5" fillId="0" borderId="47" xfId="1" applyNumberFormat="1" applyFont="1" applyFill="1" applyBorder="1" applyProtection="1"/>
    <xf numFmtId="165" fontId="5" fillId="0" borderId="47" xfId="1" applyNumberFormat="1" applyFont="1" applyBorder="1" applyAlignment="1" applyProtection="1">
      <alignment horizontal="left"/>
    </xf>
    <xf numFmtId="165" fontId="5" fillId="0" borderId="47" xfId="1" applyNumberFormat="1" applyFont="1" applyFill="1" applyBorder="1" applyAlignment="1" applyProtection="1">
      <alignment horizontal="left"/>
    </xf>
    <xf numFmtId="165" fontId="18" fillId="0" borderId="47" xfId="1" applyNumberFormat="1" applyFont="1" applyBorder="1" applyAlignment="1" applyProtection="1">
      <alignment horizontal="left"/>
    </xf>
    <xf numFmtId="165" fontId="18" fillId="0" borderId="47" xfId="1" applyNumberFormat="1" applyFont="1" applyFill="1" applyBorder="1" applyAlignment="1" applyProtection="1">
      <alignment horizontal="left"/>
    </xf>
    <xf numFmtId="167" fontId="3" fillId="0" borderId="47" xfId="0" applyNumberFormat="1" applyFont="1" applyBorder="1" applyProtection="1"/>
    <xf numFmtId="0" fontId="0" fillId="0" borderId="46" xfId="0" applyBorder="1" applyAlignment="1" applyProtection="1">
      <alignment horizontal="left"/>
    </xf>
    <xf numFmtId="0" fontId="0" fillId="0" borderId="45" xfId="0" applyBorder="1" applyAlignment="1" applyProtection="1">
      <alignment wrapText="1"/>
    </xf>
    <xf numFmtId="0" fontId="26" fillId="0" borderId="46" xfId="0" applyFont="1" applyFill="1" applyBorder="1" applyProtection="1"/>
    <xf numFmtId="0" fontId="5" fillId="0" borderId="49" xfId="0" applyFont="1" applyFill="1" applyBorder="1" applyAlignment="1" applyProtection="1">
      <protection locked="0"/>
    </xf>
    <xf numFmtId="9" fontId="5" fillId="0" borderId="44" xfId="11" applyFont="1" applyFill="1" applyBorder="1" applyAlignment="1" applyProtection="1">
      <protection locked="0"/>
    </xf>
    <xf numFmtId="0" fontId="0" fillId="0" borderId="44" xfId="0" applyFill="1" applyBorder="1" applyAlignment="1" applyProtection="1">
      <alignment vertical="top" wrapText="1"/>
    </xf>
    <xf numFmtId="0" fontId="0" fillId="0" borderId="64" xfId="0" applyBorder="1" applyProtection="1"/>
    <xf numFmtId="0" fontId="0" fillId="0" borderId="56" xfId="0" applyBorder="1" applyProtection="1"/>
    <xf numFmtId="0" fontId="0" fillId="0" borderId="65" xfId="0" applyBorder="1" applyProtection="1"/>
    <xf numFmtId="0" fontId="5" fillId="0" borderId="56" xfId="0" applyFont="1" applyFill="1" applyBorder="1" applyProtection="1"/>
    <xf numFmtId="0" fontId="5" fillId="0" borderId="65" xfId="0" applyFont="1" applyFill="1" applyBorder="1" applyProtection="1"/>
    <xf numFmtId="0" fontId="0" fillId="0" borderId="66" xfId="0" applyBorder="1" applyProtection="1"/>
    <xf numFmtId="0" fontId="1" fillId="0" borderId="57" xfId="0" applyFont="1" applyBorder="1" applyAlignment="1" applyProtection="1">
      <alignment vertical="top"/>
    </xf>
    <xf numFmtId="0" fontId="0" fillId="0" borderId="61" xfId="0" applyBorder="1" applyAlignment="1" applyProtection="1">
      <alignment horizontal="left"/>
    </xf>
    <xf numFmtId="0" fontId="0" fillId="0" borderId="49" xfId="0" applyBorder="1" applyAlignment="1" applyProtection="1">
      <alignment horizontal="left"/>
    </xf>
    <xf numFmtId="0" fontId="0" fillId="0" borderId="44" xfId="0" applyBorder="1" applyAlignment="1" applyProtection="1">
      <alignment horizontal="left"/>
    </xf>
    <xf numFmtId="0" fontId="0" fillId="0" borderId="67" xfId="0" applyBorder="1" applyProtection="1"/>
    <xf numFmtId="0" fontId="0" fillId="0" borderId="49" xfId="0" applyBorder="1" applyAlignment="1" applyProtection="1">
      <alignment wrapText="1"/>
    </xf>
    <xf numFmtId="0" fontId="5" fillId="0" borderId="68" xfId="0" applyFont="1" applyFill="1" applyBorder="1" applyProtection="1"/>
    <xf numFmtId="0" fontId="5" fillId="0" borderId="64" xfId="0" applyFont="1" applyFill="1" applyBorder="1" applyProtection="1"/>
    <xf numFmtId="0" fontId="5" fillId="0" borderId="56" xfId="0" applyFont="1" applyBorder="1" applyProtection="1"/>
    <xf numFmtId="0" fontId="0" fillId="0" borderId="69" xfId="0" applyBorder="1" applyProtection="1"/>
    <xf numFmtId="0" fontId="0" fillId="0" borderId="70" xfId="0" applyBorder="1" applyProtection="1"/>
    <xf numFmtId="0" fontId="16" fillId="0" borderId="48" xfId="0" applyFont="1" applyBorder="1" applyProtection="1"/>
    <xf numFmtId="0" fontId="4" fillId="0" borderId="44" xfId="0" applyFont="1" applyBorder="1" applyAlignment="1" applyProtection="1">
      <alignment horizontal="center"/>
    </xf>
    <xf numFmtId="0" fontId="16" fillId="0" borderId="49" xfId="0" applyFont="1" applyBorder="1" applyProtection="1"/>
    <xf numFmtId="0" fontId="5" fillId="0" borderId="44" xfId="0" applyFont="1" applyBorder="1" applyAlignment="1" applyProtection="1"/>
    <xf numFmtId="0" fontId="5" fillId="0" borderId="44" xfId="0" applyFont="1" applyFill="1" applyBorder="1" applyProtection="1"/>
    <xf numFmtId="0" fontId="0" fillId="0" borderId="53" xfId="0" applyFill="1" applyBorder="1" applyProtection="1"/>
    <xf numFmtId="0" fontId="0" fillId="0" borderId="71" xfId="0" applyFill="1" applyBorder="1" applyProtection="1"/>
    <xf numFmtId="0" fontId="0" fillId="0" borderId="52" xfId="0" applyFill="1" applyBorder="1" applyAlignment="1" applyProtection="1">
      <alignment horizontal="left"/>
    </xf>
    <xf numFmtId="0" fontId="0" fillId="0" borderId="72" xfId="0" applyBorder="1" applyProtection="1"/>
    <xf numFmtId="0" fontId="3" fillId="0" borderId="51" xfId="0" applyFont="1" applyBorder="1" applyAlignment="1" applyProtection="1">
      <alignment wrapText="1"/>
    </xf>
    <xf numFmtId="0" fontId="0" fillId="0" borderId="51" xfId="0" applyBorder="1" applyAlignment="1" applyProtection="1">
      <alignment wrapText="1"/>
    </xf>
    <xf numFmtId="0" fontId="0" fillId="0" borderId="49" xfId="0" quotePrefix="1" applyBorder="1" applyProtection="1"/>
    <xf numFmtId="164" fontId="18" fillId="0" borderId="51" xfId="2" applyNumberFormat="1" applyFont="1" applyBorder="1" applyProtection="1"/>
    <xf numFmtId="164" fontId="18" fillId="0" borderId="73" xfId="2" applyNumberFormat="1" applyFont="1" applyBorder="1" applyProtection="1"/>
    <xf numFmtId="164" fontId="18" fillId="0" borderId="74" xfId="2" applyNumberFormat="1" applyFont="1" applyFill="1" applyBorder="1" applyProtection="1"/>
    <xf numFmtId="164" fontId="18" fillId="0" borderId="47" xfId="2" applyNumberFormat="1" applyFont="1" applyFill="1" applyBorder="1" applyProtection="1"/>
    <xf numFmtId="164" fontId="18" fillId="0" borderId="75" xfId="2" applyNumberFormat="1" applyFont="1" applyFill="1" applyBorder="1" applyProtection="1"/>
    <xf numFmtId="0" fontId="3" fillId="0" borderId="57" xfId="0" applyFont="1" applyBorder="1" applyProtection="1"/>
    <xf numFmtId="164" fontId="18" fillId="0" borderId="50" xfId="2" applyNumberFormat="1" applyFont="1" applyFill="1" applyBorder="1" applyProtection="1"/>
    <xf numFmtId="164" fontId="18" fillId="0" borderId="45" xfId="2" applyNumberFormat="1" applyFont="1" applyFill="1" applyBorder="1" applyProtection="1"/>
    <xf numFmtId="164" fontId="18" fillId="0" borderId="72" xfId="2" applyNumberFormat="1" applyFont="1" applyFill="1" applyBorder="1" applyProtection="1"/>
    <xf numFmtId="0" fontId="3" fillId="0" borderId="49" xfId="0" applyFont="1" applyBorder="1" applyAlignment="1" applyProtection="1">
      <alignment wrapText="1"/>
    </xf>
    <xf numFmtId="8" fontId="0" fillId="0" borderId="49" xfId="0" applyNumberFormat="1" applyBorder="1" applyProtection="1"/>
    <xf numFmtId="0" fontId="16" fillId="0" borderId="64" xfId="0" applyFont="1" applyBorder="1" applyProtection="1"/>
    <xf numFmtId="0" fontId="0" fillId="0" borderId="52" xfId="0" applyBorder="1" applyProtection="1"/>
    <xf numFmtId="0" fontId="16" fillId="0" borderId="56" xfId="0" applyFont="1" applyBorder="1" applyProtection="1"/>
    <xf numFmtId="0" fontId="0" fillId="0" borderId="76" xfId="0" applyBorder="1" applyProtection="1"/>
    <xf numFmtId="165" fontId="5" fillId="0" borderId="0" xfId="1" applyNumberFormat="1" applyFont="1" applyBorder="1" applyProtection="1"/>
    <xf numFmtId="0" fontId="0" fillId="0" borderId="49" xfId="0" applyBorder="1" applyProtection="1">
      <protection locked="0"/>
    </xf>
    <xf numFmtId="0" fontId="0" fillId="0" borderId="44" xfId="0" applyBorder="1" applyProtection="1">
      <protection locked="0"/>
    </xf>
    <xf numFmtId="0" fontId="0" fillId="0" borderId="67" xfId="0" applyBorder="1" applyProtection="1">
      <protection locked="0"/>
    </xf>
    <xf numFmtId="0" fontId="0" fillId="0" borderId="77" xfId="0" applyBorder="1" applyProtection="1"/>
    <xf numFmtId="0" fontId="0" fillId="0" borderId="56" xfId="0" applyBorder="1" applyProtection="1">
      <protection locked="0"/>
    </xf>
    <xf numFmtId="0" fontId="0" fillId="0" borderId="65" xfId="0" applyBorder="1" applyProtection="1">
      <protection locked="0"/>
    </xf>
    <xf numFmtId="0" fontId="0" fillId="0" borderId="78" xfId="0" applyBorder="1" applyProtection="1">
      <protection locked="0"/>
    </xf>
    <xf numFmtId="0" fontId="0" fillId="0" borderId="53" xfId="0" applyBorder="1" applyProtection="1">
      <protection locked="0"/>
    </xf>
    <xf numFmtId="0" fontId="0" fillId="0" borderId="69" xfId="0" applyBorder="1" applyProtection="1">
      <protection locked="0"/>
    </xf>
    <xf numFmtId="0" fontId="0" fillId="0" borderId="79" xfId="0" applyBorder="1" applyProtection="1"/>
    <xf numFmtId="0" fontId="0" fillId="0" borderId="44" xfId="0" applyBorder="1" applyAlignment="1" applyProtection="1">
      <alignment wrapText="1"/>
    </xf>
    <xf numFmtId="0" fontId="26" fillId="0" borderId="80" xfId="0" applyFont="1" applyFill="1" applyBorder="1" applyProtection="1"/>
    <xf numFmtId="0" fontId="0" fillId="0" borderId="58" xfId="0" applyFill="1" applyBorder="1" applyAlignment="1" applyProtection="1">
      <alignment horizontal="left"/>
    </xf>
    <xf numFmtId="0" fontId="0" fillId="0" borderId="81" xfId="0" applyFill="1" applyBorder="1" applyAlignment="1" applyProtection="1">
      <alignment horizontal="left"/>
    </xf>
    <xf numFmtId="0" fontId="8" fillId="0" borderId="66" xfId="0" applyFont="1" applyBorder="1" applyProtection="1"/>
    <xf numFmtId="0" fontId="8" fillId="0" borderId="57" xfId="0" applyFont="1" applyBorder="1" applyProtection="1"/>
    <xf numFmtId="0" fontId="5" fillId="0" borderId="49" xfId="0" applyFont="1" applyBorder="1" applyAlignment="1" applyProtection="1"/>
    <xf numFmtId="0" fontId="0" fillId="0" borderId="78" xfId="0" applyBorder="1" applyProtection="1"/>
    <xf numFmtId="0" fontId="8" fillId="0" borderId="57" xfId="0" applyFont="1" applyFill="1" applyBorder="1" applyProtection="1"/>
    <xf numFmtId="0" fontId="0" fillId="0" borderId="82" xfId="0" applyBorder="1" applyProtection="1"/>
    <xf numFmtId="0" fontId="3" fillId="0" borderId="48" xfId="0" applyFont="1" applyBorder="1" applyProtection="1"/>
    <xf numFmtId="0" fontId="0" fillId="0" borderId="48" xfId="0" applyFill="1" applyBorder="1" applyProtection="1"/>
    <xf numFmtId="0" fontId="5" fillId="0" borderId="82" xfId="0" applyFont="1" applyFill="1" applyBorder="1" applyAlignment="1" applyProtection="1">
      <alignment horizontal="left" vertical="top" wrapText="1"/>
    </xf>
    <xf numFmtId="0" fontId="5" fillId="0" borderId="50" xfId="0" applyNumberFormat="1" applyFont="1" applyBorder="1" applyAlignment="1" applyProtection="1">
      <alignment horizontal="left" indent="1"/>
    </xf>
    <xf numFmtId="0" fontId="8" fillId="0" borderId="72" xfId="0" applyFont="1" applyBorder="1" applyProtection="1"/>
    <xf numFmtId="0" fontId="0" fillId="0" borderId="51" xfId="0" applyNumberFormat="1" applyBorder="1" applyAlignment="1" applyProtection="1">
      <alignment horizontal="left" indent="1"/>
    </xf>
    <xf numFmtId="0" fontId="5" fillId="0" borderId="51" xfId="0" applyFont="1" applyBorder="1" applyProtection="1"/>
    <xf numFmtId="0" fontId="5" fillId="0" borderId="51" xfId="1" applyNumberFormat="1" applyFont="1" applyBorder="1" applyAlignment="1" applyProtection="1">
      <alignment horizontal="left" indent="1"/>
    </xf>
    <xf numFmtId="0" fontId="8" fillId="0" borderId="75" xfId="0" applyFont="1" applyBorder="1" applyProtection="1"/>
    <xf numFmtId="0" fontId="5" fillId="0" borderId="51" xfId="0" applyNumberFormat="1" applyFont="1" applyBorder="1" applyAlignment="1" applyProtection="1">
      <alignment horizontal="left"/>
    </xf>
    <xf numFmtId="0" fontId="0" fillId="0" borderId="51" xfId="0" applyNumberFormat="1" applyBorder="1" applyAlignment="1" applyProtection="1">
      <alignment horizontal="left"/>
    </xf>
    <xf numFmtId="0" fontId="0" fillId="0" borderId="48" xfId="0" applyNumberFormat="1" applyBorder="1" applyAlignment="1" applyProtection="1">
      <alignment horizontal="left"/>
    </xf>
    <xf numFmtId="165" fontId="3" fillId="0" borderId="49" xfId="1" applyNumberFormat="1" applyFont="1" applyBorder="1" applyProtection="1"/>
    <xf numFmtId="0" fontId="5" fillId="0" borderId="61" xfId="1" applyNumberFormat="1" applyFont="1" applyBorder="1" applyAlignment="1" applyProtection="1">
      <alignment horizontal="left" indent="1"/>
    </xf>
    <xf numFmtId="165" fontId="3" fillId="0" borderId="51" xfId="1" applyNumberFormat="1" applyFont="1" applyBorder="1" applyProtection="1"/>
    <xf numFmtId="0" fontId="8" fillId="0" borderId="51" xfId="0" applyFont="1" applyBorder="1" applyProtection="1"/>
    <xf numFmtId="165" fontId="18" fillId="0" borderId="51" xfId="1" applyNumberFormat="1" applyFont="1" applyBorder="1" applyAlignment="1" applyProtection="1">
      <alignment wrapText="1"/>
    </xf>
    <xf numFmtId="0" fontId="5" fillId="0" borderId="49" xfId="0" applyNumberFormat="1" applyFont="1" applyBorder="1" applyAlignment="1" applyProtection="1">
      <alignment horizontal="left"/>
    </xf>
    <xf numFmtId="0" fontId="0" fillId="0" borderId="0" xfId="0" applyNumberFormat="1" applyBorder="1" applyAlignment="1" applyProtection="1">
      <alignment horizontal="left"/>
    </xf>
    <xf numFmtId="0" fontId="0" fillId="0" borderId="49" xfId="0" applyNumberFormat="1" applyBorder="1" applyAlignment="1" applyProtection="1">
      <alignment horizontal="left"/>
    </xf>
    <xf numFmtId="0" fontId="5" fillId="0" borderId="0" xfId="0" applyNumberFormat="1" applyFont="1" applyBorder="1" applyAlignment="1" applyProtection="1">
      <alignment horizontal="left"/>
    </xf>
    <xf numFmtId="0" fontId="0" fillId="0" borderId="82" xfId="0" applyNumberFormat="1" applyBorder="1" applyAlignment="1" applyProtection="1">
      <alignment horizontal="left"/>
    </xf>
    <xf numFmtId="0" fontId="5" fillId="0" borderId="44" xfId="0" applyFont="1" applyBorder="1" applyAlignment="1" applyProtection="1">
      <alignment horizontal="right" indent="1"/>
    </xf>
    <xf numFmtId="0" fontId="0" fillId="0" borderId="44" xfId="0" applyFill="1" applyBorder="1" applyAlignment="1" applyProtection="1">
      <alignment horizontal="right" vertical="top" indent="1"/>
    </xf>
    <xf numFmtId="0" fontId="1" fillId="0" borderId="49" xfId="0" applyFont="1" applyBorder="1" applyAlignment="1" applyProtection="1">
      <alignment horizontal="right" vertical="top" indent="1"/>
    </xf>
    <xf numFmtId="0" fontId="0" fillId="0" borderId="46" xfId="0" applyFill="1" applyBorder="1" applyAlignment="1" applyProtection="1">
      <alignment horizontal="left"/>
    </xf>
    <xf numFmtId="0" fontId="0" fillId="0" borderId="47" xfId="0" applyFill="1" applyBorder="1" applyAlignment="1" applyProtection="1">
      <alignment horizontal="left"/>
    </xf>
    <xf numFmtId="0" fontId="0" fillId="0" borderId="46" xfId="0" applyFill="1" applyBorder="1" applyAlignment="1" applyProtection="1">
      <alignment vertical="top" wrapText="1"/>
    </xf>
    <xf numFmtId="165" fontId="18" fillId="0" borderId="48" xfId="1" applyNumberFormat="1" applyFont="1" applyBorder="1" applyProtection="1"/>
    <xf numFmtId="165" fontId="18" fillId="0" borderId="46" xfId="1" applyNumberFormat="1" applyFont="1" applyFill="1" applyBorder="1" applyProtection="1"/>
    <xf numFmtId="168" fontId="3" fillId="0" borderId="46" xfId="0" applyNumberFormat="1" applyFont="1" applyFill="1" applyBorder="1" applyProtection="1"/>
    <xf numFmtId="0" fontId="0" fillId="0" borderId="73" xfId="0" applyBorder="1" applyProtection="1"/>
    <xf numFmtId="0" fontId="5" fillId="0" borderId="73" xfId="0" applyFont="1" applyBorder="1" applyProtection="1"/>
    <xf numFmtId="0" fontId="8" fillId="0" borderId="44" xfId="0" applyFont="1" applyFill="1" applyBorder="1" applyProtection="1"/>
    <xf numFmtId="165" fontId="5" fillId="0" borderId="46" xfId="1" applyNumberFormat="1" applyFont="1" applyFill="1" applyBorder="1" applyAlignment="1" applyProtection="1"/>
    <xf numFmtId="165" fontId="17" fillId="0" borderId="46" xfId="1" applyNumberFormat="1" applyFont="1" applyFill="1" applyBorder="1" applyAlignment="1" applyProtection="1"/>
    <xf numFmtId="165" fontId="5" fillId="0" borderId="46" xfId="1" applyNumberFormat="1" applyFont="1" applyFill="1" applyBorder="1" applyProtection="1"/>
    <xf numFmtId="165" fontId="17" fillId="0" borderId="48" xfId="1" applyNumberFormat="1" applyFont="1" applyFill="1" applyBorder="1" applyAlignment="1" applyProtection="1"/>
    <xf numFmtId="2" fontId="3" fillId="0" borderId="47" xfId="0" applyNumberFormat="1" applyFont="1" applyFill="1" applyBorder="1" applyProtection="1"/>
    <xf numFmtId="0" fontId="5" fillId="0" borderId="45" xfId="0" applyFont="1" applyFill="1" applyBorder="1" applyProtection="1"/>
    <xf numFmtId="0" fontId="5" fillId="0" borderId="61" xfId="0" applyFont="1" applyBorder="1" applyProtection="1"/>
    <xf numFmtId="0" fontId="8" fillId="0" borderId="44" xfId="0" applyFont="1" applyBorder="1" applyProtection="1"/>
    <xf numFmtId="2" fontId="3" fillId="0" borderId="44" xfId="0" applyNumberFormat="1" applyFont="1" applyBorder="1" applyProtection="1"/>
    <xf numFmtId="168" fontId="3" fillId="0" borderId="44" xfId="0" applyNumberFormat="1" applyFont="1" applyBorder="1" applyProtection="1"/>
    <xf numFmtId="0" fontId="20" fillId="7" borderId="12" xfId="10" applyFont="1" applyFill="1" applyBorder="1" applyAlignment="1"/>
    <xf numFmtId="0" fontId="20" fillId="7" borderId="12" xfId="10" applyFont="1" applyFill="1" applyBorder="1" applyAlignment="1">
      <alignment horizontal="center" wrapText="1"/>
    </xf>
    <xf numFmtId="0" fontId="20" fillId="7" borderId="14" xfId="10" applyFont="1" applyFill="1" applyBorder="1" applyAlignment="1">
      <alignment horizontal="center" wrapText="1"/>
    </xf>
    <xf numFmtId="0" fontId="20" fillId="7" borderId="0" xfId="9" applyFont="1" applyFill="1" applyBorder="1" applyAlignment="1"/>
    <xf numFmtId="0" fontId="20" fillId="7" borderId="6" xfId="9" applyFont="1" applyFill="1" applyBorder="1" applyAlignment="1">
      <alignment horizontal="center" vertical="center" wrapText="1"/>
    </xf>
    <xf numFmtId="0" fontId="20" fillId="7" borderId="7" xfId="9" applyFont="1" applyFill="1" applyBorder="1" applyAlignment="1">
      <alignment horizontal="center" vertical="center" wrapText="1"/>
    </xf>
    <xf numFmtId="0" fontId="20" fillId="7" borderId="0" xfId="9" applyFont="1" applyFill="1" applyBorder="1" applyAlignment="1">
      <alignment vertical="top" wrapText="1"/>
    </xf>
    <xf numFmtId="9" fontId="20" fillId="7" borderId="0" xfId="12" applyFont="1" applyFill="1" applyBorder="1" applyAlignment="1">
      <alignment vertical="top" wrapText="1"/>
    </xf>
    <xf numFmtId="0" fontId="20" fillId="7" borderId="9" xfId="9" applyFont="1" applyFill="1" applyBorder="1" applyAlignment="1">
      <alignment horizontal="center" vertical="center" wrapText="1"/>
    </xf>
    <xf numFmtId="0" fontId="20" fillId="7" borderId="2" xfId="9" applyFont="1" applyFill="1" applyBorder="1" applyAlignment="1">
      <alignment horizontal="center" vertical="center" wrapText="1"/>
    </xf>
    <xf numFmtId="0" fontId="20" fillId="7" borderId="15" xfId="9" applyFont="1" applyFill="1" applyBorder="1" applyAlignment="1">
      <alignment horizontal="center" wrapText="1"/>
    </xf>
    <xf numFmtId="9" fontId="20" fillId="7" borderId="15" xfId="12" applyFont="1" applyFill="1" applyBorder="1" applyAlignment="1">
      <alignment horizontal="center" wrapText="1"/>
    </xf>
    <xf numFmtId="0" fontId="20" fillId="7" borderId="16" xfId="9" applyFont="1" applyFill="1" applyBorder="1" applyAlignment="1">
      <alignment horizontal="center" wrapText="1"/>
    </xf>
    <xf numFmtId="0" fontId="20" fillId="7" borderId="17" xfId="9" applyFont="1" applyFill="1" applyBorder="1" applyAlignment="1">
      <alignment horizontal="center" wrapText="1"/>
    </xf>
    <xf numFmtId="0" fontId="20" fillId="7" borderId="15" xfId="5" applyFont="1" applyFill="1" applyBorder="1" applyAlignment="1">
      <alignment horizontal="center" wrapText="1"/>
    </xf>
    <xf numFmtId="0" fontId="20" fillId="7" borderId="15" xfId="6" applyFont="1" applyFill="1" applyBorder="1" applyAlignment="1">
      <alignment horizontal="center" wrapText="1"/>
    </xf>
    <xf numFmtId="0" fontId="20" fillId="7" borderId="15" xfId="0" applyFont="1" applyFill="1" applyBorder="1" applyAlignment="1">
      <alignment horizontal="center" wrapText="1"/>
    </xf>
    <xf numFmtId="0" fontId="20" fillId="7" borderId="17" xfId="0" applyFont="1" applyFill="1" applyBorder="1" applyAlignment="1">
      <alignment horizontal="center" wrapText="1"/>
    </xf>
    <xf numFmtId="0" fontId="20" fillId="7" borderId="15" xfId="7" applyFont="1" applyFill="1" applyBorder="1" applyAlignment="1">
      <alignment horizontal="center" wrapText="1"/>
    </xf>
    <xf numFmtId="0" fontId="20" fillId="7" borderId="15" xfId="8" applyFont="1" applyFill="1" applyBorder="1" applyAlignment="1">
      <alignment horizontal="center" wrapText="1"/>
    </xf>
    <xf numFmtId="14" fontId="0" fillId="0" borderId="0" xfId="0" applyNumberFormat="1" applyProtection="1"/>
    <xf numFmtId="3" fontId="0" fillId="0" borderId="0" xfId="0" applyNumberFormat="1" applyProtection="1"/>
    <xf numFmtId="9" fontId="0" fillId="0" borderId="0" xfId="0" applyNumberFormat="1" applyProtection="1"/>
    <xf numFmtId="165" fontId="0" fillId="0" borderId="0" xfId="0" applyNumberFormat="1" applyProtection="1"/>
    <xf numFmtId="168" fontId="0" fillId="0" borderId="0" xfId="0" applyNumberFormat="1" applyProtection="1"/>
    <xf numFmtId="2" fontId="0" fillId="0" borderId="0" xfId="0" applyNumberFormat="1" applyProtection="1"/>
    <xf numFmtId="169" fontId="0" fillId="0" borderId="0" xfId="0" applyNumberFormat="1" applyProtection="1"/>
    <xf numFmtId="0" fontId="0" fillId="0" borderId="0" xfId="0" applyNumberFormat="1" applyProtection="1"/>
    <xf numFmtId="14" fontId="5" fillId="0" borderId="0" xfId="4" applyNumberFormat="1" applyProtection="1"/>
    <xf numFmtId="3" fontId="5" fillId="0" borderId="0" xfId="4" applyNumberFormat="1" applyProtection="1"/>
    <xf numFmtId="165" fontId="5" fillId="0" borderId="0" xfId="4" applyNumberFormat="1" applyProtection="1"/>
    <xf numFmtId="0" fontId="5" fillId="0" borderId="0" xfId="4" applyNumberFormat="1" applyProtection="1"/>
    <xf numFmtId="169" fontId="5" fillId="0" borderId="0" xfId="4" applyNumberFormat="1" applyProtection="1"/>
    <xf numFmtId="9" fontId="5" fillId="0" borderId="0" xfId="4" applyNumberFormat="1" applyProtection="1"/>
    <xf numFmtId="0" fontId="20" fillId="7" borderId="14" xfId="10" applyFont="1" applyFill="1" applyBorder="1" applyAlignment="1">
      <alignment horizontal="center"/>
    </xf>
    <xf numFmtId="0" fontId="27" fillId="7" borderId="4" xfId="0" applyFont="1" applyFill="1" applyBorder="1"/>
    <xf numFmtId="0" fontId="20" fillId="7" borderId="10" xfId="9" applyFont="1" applyFill="1" applyBorder="1" applyAlignment="1"/>
    <xf numFmtId="0" fontId="20" fillId="7" borderId="13" xfId="9" applyFont="1" applyFill="1" applyBorder="1" applyAlignment="1">
      <alignment wrapText="1"/>
    </xf>
    <xf numFmtId="0" fontId="2" fillId="7" borderId="13" xfId="9" applyFont="1" applyFill="1" applyBorder="1" applyAlignment="1"/>
    <xf numFmtId="0" fontId="20" fillId="7" borderId="6" xfId="9" applyFont="1" applyFill="1" applyBorder="1" applyAlignment="1">
      <alignment wrapText="1"/>
    </xf>
    <xf numFmtId="0" fontId="20" fillId="7" borderId="13" xfId="9" applyFont="1" applyFill="1" applyBorder="1" applyAlignment="1"/>
    <xf numFmtId="0" fontId="20" fillId="7" borderId="18" xfId="9" applyFont="1" applyFill="1" applyBorder="1" applyAlignment="1">
      <alignment vertical="top" wrapText="1"/>
    </xf>
    <xf numFmtId="0" fontId="20" fillId="7" borderId="6" xfId="9" applyFont="1" applyFill="1" applyBorder="1" applyAlignment="1">
      <alignment vertical="top" wrapText="1"/>
    </xf>
    <xf numFmtId="0" fontId="20" fillId="7" borderId="6" xfId="9" applyFont="1" applyFill="1" applyBorder="1" applyAlignment="1">
      <alignment vertical="top"/>
    </xf>
    <xf numFmtId="0" fontId="2" fillId="7" borderId="6" xfId="9" applyFont="1" applyFill="1" applyBorder="1" applyAlignment="1">
      <alignment vertical="top"/>
    </xf>
    <xf numFmtId="0" fontId="20" fillId="7" borderId="19" xfId="9" applyFont="1" applyFill="1" applyBorder="1" applyAlignment="1">
      <alignment horizontal="center" wrapText="1"/>
    </xf>
    <xf numFmtId="0" fontId="20" fillId="7" borderId="20" xfId="9" applyFont="1" applyFill="1" applyBorder="1" applyAlignment="1">
      <alignment horizontal="center" wrapText="1"/>
    </xf>
    <xf numFmtId="0" fontId="20" fillId="7" borderId="21" xfId="9" applyFont="1" applyFill="1" applyBorder="1" applyAlignment="1">
      <alignment horizontal="center" wrapText="1"/>
    </xf>
    <xf numFmtId="164" fontId="0" fillId="0" borderId="0" xfId="0" applyNumberFormat="1" applyProtection="1"/>
    <xf numFmtId="0" fontId="5" fillId="0" borderId="0" xfId="4"/>
    <xf numFmtId="0" fontId="5" fillId="0" borderId="0" xfId="4" applyAlignment="1">
      <alignment horizontal="center"/>
    </xf>
    <xf numFmtId="166" fontId="5" fillId="0" borderId="0" xfId="4" applyNumberFormat="1" applyAlignment="1">
      <alignment horizontal="center"/>
    </xf>
    <xf numFmtId="0" fontId="3" fillId="0" borderId="22" xfId="4" applyFont="1" applyBorder="1" applyAlignment="1">
      <alignment vertical="center" wrapText="1"/>
    </xf>
    <xf numFmtId="0" fontId="3" fillId="0" borderId="23" xfId="4" applyFont="1" applyBorder="1" applyAlignment="1">
      <alignment horizontal="center" vertical="center" wrapText="1"/>
    </xf>
    <xf numFmtId="0" fontId="3" fillId="0" borderId="24" xfId="4" applyFont="1" applyBorder="1" applyAlignment="1">
      <alignment horizontal="center" vertical="center" wrapText="1"/>
    </xf>
    <xf numFmtId="0" fontId="3" fillId="0" borderId="25" xfId="4" applyFont="1" applyBorder="1" applyAlignment="1">
      <alignment horizontal="center" vertical="center" wrapText="1"/>
    </xf>
    <xf numFmtId="0" fontId="5" fillId="3" borderId="26" xfId="4" applyFill="1" applyBorder="1" applyAlignment="1">
      <alignment wrapText="1"/>
    </xf>
    <xf numFmtId="0" fontId="5" fillId="3" borderId="0" xfId="4" applyFill="1" applyBorder="1" applyAlignment="1">
      <alignment wrapText="1"/>
    </xf>
    <xf numFmtId="0" fontId="5" fillId="3" borderId="27" xfId="4" applyFill="1" applyBorder="1" applyAlignment="1">
      <alignment wrapText="1"/>
    </xf>
    <xf numFmtId="0" fontId="3" fillId="0" borderId="9" xfId="4" applyFont="1" applyBorder="1" applyAlignment="1">
      <alignment horizontal="center" wrapText="1"/>
    </xf>
    <xf numFmtId="0" fontId="5" fillId="0" borderId="28" xfId="4" applyBorder="1" applyAlignment="1">
      <alignment wrapText="1"/>
    </xf>
    <xf numFmtId="0" fontId="5" fillId="8" borderId="10" xfId="4" applyFill="1" applyBorder="1" applyAlignment="1">
      <alignment vertical="center" wrapText="1"/>
    </xf>
    <xf numFmtId="170" fontId="5" fillId="8" borderId="10" xfId="4" applyNumberFormat="1" applyFill="1" applyBorder="1" applyAlignment="1">
      <alignment vertical="center" wrapText="1"/>
    </xf>
    <xf numFmtId="14" fontId="5" fillId="8" borderId="32" xfId="4" applyNumberFormat="1" applyFill="1" applyBorder="1" applyAlignment="1">
      <alignment horizontal="center" vertical="center" wrapText="1"/>
    </xf>
    <xf numFmtId="0" fontId="5" fillId="3" borderId="26" xfId="4" applyFill="1" applyBorder="1" applyAlignment="1">
      <alignment horizontal="center" vertical="center" wrapText="1"/>
    </xf>
    <xf numFmtId="0" fontId="5" fillId="3" borderId="0" xfId="4" applyFill="1" applyBorder="1" applyAlignment="1">
      <alignment vertical="center" wrapText="1"/>
    </xf>
    <xf numFmtId="0" fontId="5" fillId="3" borderId="0" xfId="4" applyFill="1" applyBorder="1" applyAlignment="1">
      <alignment horizontal="center" vertical="center" wrapText="1"/>
    </xf>
    <xf numFmtId="14" fontId="5" fillId="3" borderId="0" xfId="4" applyNumberFormat="1" applyFill="1" applyBorder="1" applyAlignment="1">
      <alignment horizontal="center" vertical="center" wrapText="1"/>
    </xf>
    <xf numFmtId="0" fontId="5" fillId="3" borderId="33" xfId="4" applyFill="1" applyBorder="1" applyAlignment="1">
      <alignment vertical="center" wrapText="1"/>
    </xf>
    <xf numFmtId="0" fontId="3" fillId="0" borderId="9" xfId="4" applyFont="1" applyBorder="1" applyAlignment="1">
      <alignment horizontal="center" vertical="center" wrapText="1"/>
    </xf>
    <xf numFmtId="14" fontId="3" fillId="0" borderId="9" xfId="4" applyNumberFormat="1" applyFont="1" applyBorder="1" applyAlignment="1">
      <alignment horizontal="center" vertical="center" wrapText="1"/>
    </xf>
    <xf numFmtId="0" fontId="5" fillId="0" borderId="28" xfId="4" applyBorder="1" applyAlignment="1">
      <alignment vertical="center" wrapText="1"/>
    </xf>
    <xf numFmtId="0" fontId="7" fillId="5" borderId="0" xfId="4" applyFont="1" applyFill="1" applyBorder="1" applyAlignment="1" applyProtection="1">
      <protection hidden="1"/>
    </xf>
    <xf numFmtId="0" fontId="5" fillId="5" borderId="0" xfId="4" applyFill="1"/>
    <xf numFmtId="0" fontId="5" fillId="5" borderId="0" xfId="4" applyFill="1" applyAlignment="1">
      <alignment horizontal="center"/>
    </xf>
    <xf numFmtId="166" fontId="5" fillId="5" borderId="0" xfId="4" applyNumberFormat="1" applyFill="1" applyAlignment="1">
      <alignment horizontal="center"/>
    </xf>
    <xf numFmtId="0" fontId="5" fillId="5" borderId="0" xfId="4" applyFill="1" applyAlignment="1">
      <alignment wrapText="1"/>
    </xf>
    <xf numFmtId="0" fontId="28" fillId="5" borderId="0" xfId="4" applyFont="1" applyFill="1"/>
    <xf numFmtId="0" fontId="3" fillId="5" borderId="0" xfId="4" applyFont="1" applyFill="1"/>
    <xf numFmtId="0" fontId="29" fillId="5" borderId="0" xfId="4" applyFont="1" applyFill="1"/>
    <xf numFmtId="0" fontId="5" fillId="5" borderId="0" xfId="4" quotePrefix="1" applyFill="1" applyAlignment="1">
      <alignment wrapText="1"/>
    </xf>
    <xf numFmtId="0" fontId="7" fillId="2" borderId="37" xfId="4" applyFont="1" applyFill="1" applyBorder="1" applyAlignment="1" applyProtection="1">
      <protection hidden="1"/>
    </xf>
    <xf numFmtId="0" fontId="5" fillId="2" borderId="14" xfId="4" applyFill="1" applyBorder="1" applyProtection="1">
      <protection hidden="1"/>
    </xf>
    <xf numFmtId="0" fontId="5" fillId="2" borderId="38" xfId="4" applyFill="1" applyBorder="1" applyProtection="1">
      <protection hidden="1"/>
    </xf>
    <xf numFmtId="0" fontId="5" fillId="0" borderId="0" xfId="4" applyProtection="1">
      <protection hidden="1"/>
    </xf>
    <xf numFmtId="0" fontId="5" fillId="5" borderId="0" xfId="4" applyFill="1" applyBorder="1" applyProtection="1">
      <protection hidden="1"/>
    </xf>
    <xf numFmtId="0" fontId="5" fillId="0" borderId="0" xfId="4" applyBorder="1" applyProtection="1">
      <protection hidden="1"/>
    </xf>
    <xf numFmtId="0" fontId="5" fillId="2" borderId="27" xfId="4" applyFill="1" applyBorder="1" applyProtection="1">
      <protection hidden="1"/>
    </xf>
    <xf numFmtId="0" fontId="16" fillId="2" borderId="0" xfId="4" applyFont="1" applyFill="1" applyBorder="1" applyAlignment="1" applyProtection="1">
      <protection hidden="1"/>
    </xf>
    <xf numFmtId="0" fontId="5" fillId="2" borderId="26" xfId="4" applyFill="1" applyBorder="1" applyProtection="1">
      <protection hidden="1"/>
    </xf>
    <xf numFmtId="0" fontId="5" fillId="5" borderId="0" xfId="4" quotePrefix="1" applyFill="1" applyBorder="1" applyProtection="1">
      <protection hidden="1"/>
    </xf>
    <xf numFmtId="0" fontId="5" fillId="2" borderId="0" xfId="4" applyFill="1" applyBorder="1" applyAlignment="1" applyProtection="1">
      <alignment horizontal="left"/>
      <protection hidden="1"/>
    </xf>
    <xf numFmtId="0" fontId="5" fillId="2" borderId="0" xfId="4" applyFont="1" applyFill="1" applyBorder="1" applyProtection="1">
      <protection hidden="1"/>
    </xf>
    <xf numFmtId="0" fontId="12" fillId="5" borderId="0" xfId="4" applyFont="1" applyFill="1" applyBorder="1" applyAlignment="1" applyProtection="1">
      <alignment horizontal="left"/>
    </xf>
    <xf numFmtId="0" fontId="5" fillId="5" borderId="26" xfId="4" applyFill="1" applyBorder="1" applyProtection="1">
      <protection hidden="1"/>
    </xf>
    <xf numFmtId="0" fontId="5" fillId="5" borderId="27" xfId="4" applyFill="1" applyBorder="1" applyProtection="1">
      <protection hidden="1"/>
    </xf>
    <xf numFmtId="0" fontId="5" fillId="5" borderId="0" xfId="4" applyFill="1" applyProtection="1">
      <protection hidden="1"/>
    </xf>
    <xf numFmtId="0" fontId="11" fillId="2" borderId="0" xfId="4" applyFont="1" applyFill="1" applyBorder="1" applyProtection="1">
      <protection hidden="1"/>
    </xf>
    <xf numFmtId="0" fontId="14" fillId="2" borderId="0" xfId="4" applyFont="1" applyFill="1" applyBorder="1" applyProtection="1">
      <protection hidden="1"/>
    </xf>
    <xf numFmtId="0" fontId="5" fillId="5" borderId="0" xfId="4" applyFont="1" applyFill="1" applyBorder="1" applyProtection="1">
      <protection hidden="1"/>
    </xf>
    <xf numFmtId="0" fontId="3" fillId="2" borderId="0" xfId="4" applyFont="1" applyFill="1" applyBorder="1" applyProtection="1">
      <protection hidden="1"/>
    </xf>
    <xf numFmtId="0" fontId="5" fillId="2" borderId="0" xfId="4" applyFont="1" applyFill="1" applyBorder="1" applyAlignment="1" applyProtection="1">
      <alignment horizontal="left" vertical="top" wrapText="1"/>
      <protection hidden="1"/>
    </xf>
    <xf numFmtId="0" fontId="5" fillId="2" borderId="0" xfId="4" applyFont="1" applyFill="1" applyBorder="1" applyAlignment="1" applyProtection="1">
      <alignment horizontal="left"/>
      <protection hidden="1"/>
    </xf>
    <xf numFmtId="0" fontId="5" fillId="0" borderId="61" xfId="4" applyBorder="1" applyProtection="1">
      <protection hidden="1"/>
    </xf>
    <xf numFmtId="0" fontId="5" fillId="0" borderId="51" xfId="4" applyBorder="1" applyProtection="1">
      <protection hidden="1"/>
    </xf>
    <xf numFmtId="49" fontId="13" fillId="5" borderId="15" xfId="4" applyNumberFormat="1" applyFont="1" applyFill="1" applyBorder="1" applyAlignment="1" applyProtection="1">
      <alignment horizontal="center" wrapText="1"/>
      <protection hidden="1"/>
    </xf>
    <xf numFmtId="0" fontId="13" fillId="0" borderId="15" xfId="4" applyFont="1" applyFill="1" applyBorder="1" applyAlignment="1" applyProtection="1">
      <protection hidden="1"/>
    </xf>
    <xf numFmtId="0" fontId="12" fillId="5" borderId="15" xfId="4" applyFont="1" applyFill="1" applyBorder="1" applyProtection="1">
      <protection hidden="1"/>
    </xf>
    <xf numFmtId="0" fontId="12" fillId="5" borderId="0" xfId="4" applyFont="1" applyFill="1" applyBorder="1" applyProtection="1">
      <protection hidden="1"/>
    </xf>
    <xf numFmtId="0" fontId="13" fillId="5" borderId="15" xfId="4" applyFont="1" applyFill="1" applyBorder="1" applyAlignment="1" applyProtection="1">
      <alignment horizontal="center"/>
      <protection hidden="1"/>
    </xf>
    <xf numFmtId="0" fontId="12" fillId="5" borderId="27" xfId="4" applyFont="1" applyFill="1" applyBorder="1" applyProtection="1">
      <protection hidden="1"/>
    </xf>
    <xf numFmtId="0" fontId="12" fillId="0" borderId="0" xfId="4" applyFont="1" applyFill="1" applyBorder="1" applyProtection="1">
      <protection hidden="1"/>
    </xf>
    <xf numFmtId="0" fontId="5" fillId="0" borderId="0" xfId="4" applyFill="1" applyBorder="1" applyProtection="1">
      <protection hidden="1"/>
    </xf>
    <xf numFmtId="0" fontId="12" fillId="5" borderId="0" xfId="4" applyFont="1" applyFill="1" applyBorder="1" applyAlignment="1" applyProtection="1">
      <alignment horizontal="center"/>
      <protection hidden="1"/>
    </xf>
    <xf numFmtId="0" fontId="12" fillId="5" borderId="0" xfId="4" applyFont="1" applyFill="1" applyBorder="1" applyAlignment="1" applyProtection="1">
      <protection hidden="1"/>
    </xf>
    <xf numFmtId="0" fontId="12" fillId="5" borderId="27" xfId="4" applyFont="1" applyFill="1" applyBorder="1" applyAlignment="1" applyProtection="1">
      <protection hidden="1"/>
    </xf>
    <xf numFmtId="0" fontId="12" fillId="0" borderId="0" xfId="4" applyFont="1" applyFill="1" applyBorder="1" applyAlignment="1" applyProtection="1">
      <protection hidden="1"/>
    </xf>
    <xf numFmtId="0" fontId="5" fillId="5" borderId="39" xfId="4" applyFill="1" applyBorder="1" applyProtection="1">
      <protection hidden="1"/>
    </xf>
    <xf numFmtId="0" fontId="5" fillId="5" borderId="15" xfId="4" applyFill="1" applyBorder="1" applyProtection="1">
      <protection hidden="1"/>
    </xf>
    <xf numFmtId="0" fontId="5" fillId="5" borderId="40" xfId="4" applyFill="1" applyBorder="1" applyProtection="1">
      <protection hidden="1"/>
    </xf>
    <xf numFmtId="0" fontId="5" fillId="0" borderId="0" xfId="4" applyFill="1" applyProtection="1">
      <protection hidden="1"/>
    </xf>
    <xf numFmtId="0" fontId="5" fillId="2" borderId="0" xfId="4" applyFont="1" applyFill="1" applyBorder="1" applyAlignment="1" applyProtection="1">
      <alignment horizontal="right"/>
      <protection hidden="1"/>
    </xf>
    <xf numFmtId="0" fontId="5" fillId="5" borderId="0" xfId="4" applyFill="1" applyBorder="1" applyAlignment="1" applyProtection="1">
      <protection hidden="1"/>
    </xf>
    <xf numFmtId="0" fontId="0" fillId="0" borderId="9" xfId="0" applyBorder="1" applyProtection="1"/>
    <xf numFmtId="3" fontId="5" fillId="9" borderId="3" xfId="1" applyNumberFormat="1" applyFont="1" applyFill="1" applyBorder="1" applyAlignment="1" applyProtection="1">
      <protection locked="0"/>
    </xf>
    <xf numFmtId="0" fontId="5" fillId="9" borderId="3" xfId="0" applyNumberFormat="1" applyFont="1" applyFill="1" applyBorder="1" applyAlignment="1" applyProtection="1">
      <alignment horizontal="right"/>
      <protection locked="0"/>
    </xf>
    <xf numFmtId="9" fontId="5" fillId="9" borderId="3" xfId="11" applyFont="1" applyFill="1" applyBorder="1" applyAlignment="1" applyProtection="1">
      <alignment horizontal="right"/>
      <protection locked="0"/>
    </xf>
    <xf numFmtId="0" fontId="12" fillId="6" borderId="6" xfId="0" applyFont="1" applyFill="1" applyBorder="1" applyAlignment="1" applyProtection="1">
      <alignment horizontal="center" vertical="center" wrapText="1"/>
    </xf>
    <xf numFmtId="0" fontId="5" fillId="6" borderId="0" xfId="0" applyFont="1" applyFill="1" applyBorder="1" applyAlignment="1" applyProtection="1">
      <alignment horizontal="left" vertical="center" indent="2"/>
    </xf>
    <xf numFmtId="164" fontId="0" fillId="0" borderId="0" xfId="2" applyNumberFormat="1" applyFont="1" applyProtection="1"/>
    <xf numFmtId="0" fontId="0" fillId="0" borderId="0" xfId="0" applyAlignment="1" applyProtection="1"/>
    <xf numFmtId="0" fontId="2" fillId="5" borderId="0" xfId="0" applyFont="1" applyFill="1" applyBorder="1" applyAlignment="1" applyProtection="1">
      <alignment wrapText="1"/>
      <protection hidden="1"/>
    </xf>
    <xf numFmtId="0" fontId="0" fillId="5" borderId="0" xfId="0" applyFill="1" applyBorder="1" applyProtection="1">
      <protection hidden="1"/>
    </xf>
    <xf numFmtId="0" fontId="12" fillId="5" borderId="0" xfId="0" applyFont="1" applyFill="1" applyBorder="1" applyAlignment="1" applyProtection="1">
      <protection hidden="1"/>
    </xf>
    <xf numFmtId="0" fontId="12" fillId="5" borderId="26" xfId="0" applyFont="1" applyFill="1" applyBorder="1" applyAlignment="1" applyProtection="1">
      <protection hidden="1"/>
    </xf>
    <xf numFmtId="0" fontId="0" fillId="5" borderId="42" xfId="0" applyFill="1" applyBorder="1" applyProtection="1">
      <protection hidden="1"/>
    </xf>
    <xf numFmtId="0" fontId="0" fillId="0" borderId="8" xfId="0" applyBorder="1" applyProtection="1"/>
    <xf numFmtId="0" fontId="12" fillId="5" borderId="41" xfId="0" applyFont="1" applyFill="1" applyBorder="1" applyProtection="1">
      <protection hidden="1"/>
    </xf>
    <xf numFmtId="0" fontId="12" fillId="5" borderId="9" xfId="0" applyFont="1" applyFill="1" applyBorder="1" applyProtection="1">
      <protection hidden="1"/>
    </xf>
    <xf numFmtId="0" fontId="0" fillId="5" borderId="9" xfId="0" applyFill="1" applyBorder="1" applyProtection="1">
      <protection hidden="1"/>
    </xf>
    <xf numFmtId="0" fontId="0" fillId="5" borderId="8" xfId="0" applyFill="1" applyBorder="1" applyProtection="1"/>
    <xf numFmtId="0" fontId="1" fillId="0" borderId="0" xfId="0" applyFont="1" applyAlignment="1">
      <alignment horizontal="left" wrapText="1"/>
    </xf>
    <xf numFmtId="0" fontId="0" fillId="0" borderId="0" xfId="0" applyBorder="1"/>
    <xf numFmtId="0" fontId="0" fillId="0" borderId="0" xfId="0" applyFill="1" applyBorder="1"/>
    <xf numFmtId="0" fontId="1" fillId="0" borderId="0" xfId="0" applyFont="1"/>
    <xf numFmtId="0" fontId="1" fillId="0" borderId="0" xfId="0" applyFont="1" applyBorder="1"/>
    <xf numFmtId="0" fontId="1" fillId="0" borderId="0" xfId="0" applyFont="1" applyFill="1" applyBorder="1"/>
    <xf numFmtId="0" fontId="31" fillId="0" borderId="0" xfId="3" applyFont="1" applyBorder="1" applyAlignment="1" applyProtection="1"/>
    <xf numFmtId="0" fontId="3" fillId="0" borderId="0" xfId="0" applyFont="1"/>
    <xf numFmtId="0" fontId="1" fillId="0" borderId="68" xfId="0" applyFont="1" applyFill="1" applyBorder="1" applyProtection="1"/>
    <xf numFmtId="0" fontId="2" fillId="0" borderId="0" xfId="0" applyFont="1" applyFill="1" applyBorder="1" applyAlignment="1" applyProtection="1">
      <alignment wrapText="1"/>
      <protection hidden="1"/>
    </xf>
    <xf numFmtId="0" fontId="8" fillId="0" borderId="0" xfId="0" applyFont="1" applyFill="1" applyProtection="1"/>
    <xf numFmtId="0" fontId="0" fillId="0" borderId="42" xfId="0" applyFill="1" applyBorder="1" applyProtection="1">
      <protection hidden="1"/>
    </xf>
    <xf numFmtId="0" fontId="0" fillId="0" borderId="8" xfId="0" applyFill="1" applyBorder="1" applyProtection="1"/>
    <xf numFmtId="0" fontId="3" fillId="0" borderId="0" xfId="0" applyFont="1" applyFill="1" applyProtection="1"/>
    <xf numFmtId="0" fontId="12" fillId="0" borderId="41" xfId="0" applyFont="1" applyFill="1" applyBorder="1" applyProtection="1">
      <protection hidden="1"/>
    </xf>
    <xf numFmtId="0" fontId="12" fillId="0" borderId="9" xfId="0" applyFont="1" applyFill="1" applyBorder="1" applyProtection="1">
      <protection hidden="1"/>
    </xf>
    <xf numFmtId="0" fontId="0" fillId="0" borderId="9" xfId="0" applyFill="1" applyBorder="1" applyProtection="1"/>
    <xf numFmtId="0" fontId="0" fillId="0" borderId="9" xfId="0" applyFill="1" applyBorder="1" applyProtection="1">
      <protection hidden="1"/>
    </xf>
    <xf numFmtId="0" fontId="0" fillId="0" borderId="2" xfId="0" applyFill="1" applyBorder="1" applyProtection="1"/>
    <xf numFmtId="0" fontId="5" fillId="0" borderId="0" xfId="0" applyFont="1" applyFill="1" applyBorder="1" applyAlignment="1" applyProtection="1">
      <alignment vertical="top" wrapText="1"/>
    </xf>
    <xf numFmtId="0" fontId="25" fillId="0" borderId="0" xfId="0" applyFont="1" applyFill="1" applyBorder="1" applyAlignment="1" applyProtection="1">
      <alignment horizontal="left" wrapText="1"/>
    </xf>
    <xf numFmtId="0" fontId="0" fillId="0" borderId="86" xfId="0" applyBorder="1" applyProtection="1"/>
    <xf numFmtId="0" fontId="0" fillId="0" borderId="87" xfId="0" applyBorder="1" applyProtection="1"/>
    <xf numFmtId="0" fontId="1" fillId="0" borderId="41" xfId="0" applyFont="1" applyBorder="1" applyProtection="1"/>
    <xf numFmtId="0" fontId="5" fillId="0" borderId="86" xfId="0" applyFont="1" applyFill="1" applyBorder="1" applyProtection="1"/>
    <xf numFmtId="0" fontId="0" fillId="0" borderId="7" xfId="0" applyBorder="1" applyProtection="1"/>
    <xf numFmtId="0" fontId="1" fillId="0" borderId="18" xfId="0" applyFont="1" applyFill="1" applyBorder="1" applyProtection="1"/>
    <xf numFmtId="0" fontId="1" fillId="0" borderId="41" xfId="0" applyFont="1" applyFill="1" applyBorder="1" applyProtection="1"/>
    <xf numFmtId="0" fontId="1" fillId="0" borderId="49" xfId="0" applyFont="1" applyBorder="1" applyAlignment="1" applyProtection="1"/>
    <xf numFmtId="0" fontId="2" fillId="0" borderId="49" xfId="0" applyFont="1" applyBorder="1" applyAlignment="1" applyProtection="1"/>
    <xf numFmtId="0" fontId="20" fillId="7" borderId="0" xfId="9" applyFont="1" applyFill="1" applyBorder="1" applyAlignment="1">
      <alignment horizontal="center" wrapText="1"/>
    </xf>
    <xf numFmtId="0" fontId="0" fillId="5" borderId="0" xfId="0" applyFill="1" applyBorder="1" applyProtection="1"/>
    <xf numFmtId="0" fontId="9" fillId="5" borderId="0" xfId="0" applyFont="1" applyFill="1" applyBorder="1" applyProtection="1"/>
    <xf numFmtId="0" fontId="2" fillId="0" borderId="0" xfId="0" applyFont="1" applyBorder="1" applyAlignment="1" applyProtection="1"/>
    <xf numFmtId="0" fontId="5" fillId="10" borderId="29" xfId="4" applyFill="1" applyBorder="1" applyAlignment="1">
      <alignment horizontal="center" vertical="center" wrapText="1"/>
    </xf>
    <xf numFmtId="0" fontId="5" fillId="10" borderId="3" xfId="4" applyFont="1" applyFill="1" applyBorder="1" applyAlignment="1">
      <alignment vertical="center" wrapText="1"/>
    </xf>
    <xf numFmtId="0" fontId="5" fillId="10" borderId="30" xfId="4" applyFill="1" applyBorder="1" applyAlignment="1">
      <alignment vertical="center" wrapText="1"/>
    </xf>
    <xf numFmtId="0" fontId="5" fillId="10" borderId="30" xfId="4" applyFont="1" applyFill="1" applyBorder="1" applyAlignment="1">
      <alignment vertical="center" wrapText="1"/>
    </xf>
    <xf numFmtId="14" fontId="5" fillId="10" borderId="10" xfId="4" applyNumberFormat="1" applyFill="1" applyBorder="1" applyAlignment="1">
      <alignment horizontal="center" vertical="center" wrapText="1"/>
    </xf>
    <xf numFmtId="0" fontId="5" fillId="10" borderId="3" xfId="4" applyFill="1" applyBorder="1" applyAlignment="1">
      <alignment vertical="center" wrapText="1"/>
    </xf>
    <xf numFmtId="0" fontId="5" fillId="10" borderId="3" xfId="4" applyFill="1" applyBorder="1" applyAlignment="1">
      <alignment wrapText="1"/>
    </xf>
    <xf numFmtId="0" fontId="5" fillId="11" borderId="29" xfId="4" applyFill="1" applyBorder="1" applyAlignment="1">
      <alignment horizontal="center" vertical="center" wrapText="1"/>
    </xf>
    <xf numFmtId="0" fontId="5" fillId="11" borderId="3" xfId="4" applyFont="1" applyFill="1" applyBorder="1" applyAlignment="1">
      <alignment vertical="center" wrapText="1"/>
    </xf>
    <xf numFmtId="0" fontId="5" fillId="11" borderId="3" xfId="4" applyFill="1" applyBorder="1" applyAlignment="1">
      <alignment vertical="center" wrapText="1"/>
    </xf>
    <xf numFmtId="14" fontId="5" fillId="11" borderId="10" xfId="4" applyNumberFormat="1" applyFill="1" applyBorder="1" applyAlignment="1">
      <alignment horizontal="center" vertical="center" wrapText="1"/>
    </xf>
    <xf numFmtId="0" fontId="5" fillId="11" borderId="30" xfId="4" applyFont="1" applyFill="1" applyBorder="1" applyAlignment="1">
      <alignment vertical="center" wrapText="1"/>
    </xf>
    <xf numFmtId="14" fontId="5" fillId="11" borderId="13" xfId="4" applyNumberFormat="1" applyFill="1" applyBorder="1" applyAlignment="1">
      <alignment horizontal="center" vertical="center" wrapText="1"/>
    </xf>
    <xf numFmtId="0" fontId="5" fillId="11" borderId="11" xfId="4" applyFill="1" applyBorder="1" applyAlignment="1">
      <alignment vertical="center" wrapText="1"/>
    </xf>
    <xf numFmtId="0" fontId="5" fillId="11" borderId="10" xfId="4" applyFont="1" applyFill="1" applyBorder="1" applyAlignment="1">
      <alignment vertical="center" wrapText="1"/>
    </xf>
    <xf numFmtId="14" fontId="5" fillId="11" borderId="18" xfId="4" applyNumberFormat="1" applyFill="1" applyBorder="1" applyAlignment="1">
      <alignment horizontal="center" vertical="center" wrapText="1"/>
    </xf>
    <xf numFmtId="0" fontId="5" fillId="11" borderId="31" xfId="4" applyFill="1" applyBorder="1" applyAlignment="1">
      <alignment vertical="center" wrapText="1"/>
    </xf>
    <xf numFmtId="14" fontId="5" fillId="11" borderId="18" xfId="4" applyNumberFormat="1" applyFont="1" applyFill="1" applyBorder="1" applyAlignment="1">
      <alignment horizontal="center" vertical="center" wrapText="1"/>
    </xf>
    <xf numFmtId="14" fontId="5" fillId="11" borderId="3" xfId="4" applyNumberFormat="1" applyFont="1" applyFill="1" applyBorder="1" applyAlignment="1">
      <alignment horizontal="center" vertical="center" wrapText="1"/>
    </xf>
    <xf numFmtId="0" fontId="5" fillId="11" borderId="3" xfId="4" applyFill="1" applyBorder="1" applyAlignment="1">
      <alignment wrapText="1"/>
    </xf>
    <xf numFmtId="0" fontId="5" fillId="10" borderId="10" xfId="4" applyFill="1" applyBorder="1" applyAlignment="1">
      <alignment horizontal="center" vertical="center" wrapText="1"/>
    </xf>
    <xf numFmtId="0" fontId="5" fillId="10" borderId="10" xfId="4" applyNumberFormat="1" applyFill="1" applyBorder="1" applyAlignment="1">
      <alignment horizontal="center" vertical="center" wrapText="1"/>
    </xf>
    <xf numFmtId="0" fontId="5" fillId="10" borderId="34" xfId="4" applyFill="1" applyBorder="1" applyAlignment="1">
      <alignment horizontal="center" vertical="center" wrapText="1"/>
    </xf>
    <xf numFmtId="0" fontId="5" fillId="10" borderId="35" xfId="4" applyFill="1" applyBorder="1" applyAlignment="1">
      <alignment vertical="center" wrapText="1"/>
    </xf>
    <xf numFmtId="0" fontId="5" fillId="10" borderId="19" xfId="4" applyFill="1" applyBorder="1" applyAlignment="1">
      <alignment horizontal="center" vertical="center" wrapText="1"/>
    </xf>
    <xf numFmtId="14" fontId="5" fillId="10" borderId="19" xfId="4" applyNumberFormat="1" applyFill="1" applyBorder="1" applyAlignment="1">
      <alignment horizontal="center" vertical="center" wrapText="1"/>
    </xf>
    <xf numFmtId="0" fontId="5" fillId="10" borderId="36" xfId="4" applyFont="1" applyFill="1" applyBorder="1" applyAlignment="1">
      <alignment vertical="center" wrapText="1"/>
    </xf>
    <xf numFmtId="0" fontId="5" fillId="0" borderId="0" xfId="0" applyFont="1" applyFill="1" applyBorder="1" applyAlignment="1" applyProtection="1">
      <alignment horizontal="left" vertical="top" wrapText="1"/>
    </xf>
    <xf numFmtId="165" fontId="17" fillId="0" borderId="46" xfId="1" applyNumberFormat="1" applyFont="1" applyFill="1" applyBorder="1" applyAlignment="1" applyProtection="1">
      <alignment horizontal="left"/>
    </xf>
    <xf numFmtId="0" fontId="20" fillId="7" borderId="12" xfId="10" applyFont="1" applyFill="1" applyBorder="1" applyAlignment="1" applyProtection="1"/>
    <xf numFmtId="0" fontId="20" fillId="7" borderId="12" xfId="10" applyFont="1" applyFill="1" applyBorder="1" applyAlignment="1" applyProtection="1">
      <alignment horizontal="center" wrapText="1"/>
    </xf>
    <xf numFmtId="0" fontId="20" fillId="7" borderId="14" xfId="10" applyFont="1" applyFill="1" applyBorder="1" applyAlignment="1" applyProtection="1">
      <alignment horizontal="center" wrapText="1"/>
    </xf>
    <xf numFmtId="0" fontId="20" fillId="7" borderId="0" xfId="9" applyFont="1" applyFill="1" applyBorder="1" applyAlignment="1" applyProtection="1"/>
    <xf numFmtId="0" fontId="20" fillId="7" borderId="6" xfId="9" applyFont="1" applyFill="1" applyBorder="1" applyAlignment="1" applyProtection="1">
      <alignment horizontal="center" vertical="center" wrapText="1"/>
    </xf>
    <xf numFmtId="0" fontId="20" fillId="7" borderId="7" xfId="9" applyFont="1" applyFill="1" applyBorder="1" applyAlignment="1" applyProtection="1">
      <alignment horizontal="center" vertical="center" wrapText="1"/>
    </xf>
    <xf numFmtId="0" fontId="20" fillId="7" borderId="0" xfId="9" applyFont="1" applyFill="1" applyBorder="1" applyAlignment="1" applyProtection="1">
      <alignment vertical="top" wrapText="1"/>
    </xf>
    <xf numFmtId="9" fontId="20" fillId="7" borderId="0" xfId="12" applyFont="1" applyFill="1" applyBorder="1" applyAlignment="1" applyProtection="1">
      <alignment vertical="top" wrapText="1"/>
    </xf>
    <xf numFmtId="0" fontId="20" fillId="7" borderId="9" xfId="9" applyFont="1" applyFill="1" applyBorder="1" applyAlignment="1" applyProtection="1">
      <alignment horizontal="center" vertical="center" wrapText="1"/>
    </xf>
    <xf numFmtId="0" fontId="20" fillId="7" borderId="2" xfId="9" applyFont="1" applyFill="1" applyBorder="1" applyAlignment="1" applyProtection="1">
      <alignment horizontal="center" vertical="center" wrapText="1"/>
    </xf>
    <xf numFmtId="0" fontId="20" fillId="7" borderId="15" xfId="9" applyFont="1" applyFill="1" applyBorder="1" applyAlignment="1" applyProtection="1">
      <alignment horizontal="center" wrapText="1"/>
    </xf>
    <xf numFmtId="9" fontId="20" fillId="7" borderId="15" xfId="12" applyFont="1" applyFill="1" applyBorder="1" applyAlignment="1" applyProtection="1">
      <alignment horizontal="center" wrapText="1"/>
    </xf>
    <xf numFmtId="0" fontId="20" fillId="7" borderId="16" xfId="9" applyFont="1" applyFill="1" applyBorder="1" applyAlignment="1" applyProtection="1">
      <alignment horizontal="center" wrapText="1"/>
    </xf>
    <xf numFmtId="0" fontId="20" fillId="7" borderId="17" xfId="9" applyFont="1" applyFill="1" applyBorder="1" applyAlignment="1" applyProtection="1">
      <alignment horizontal="center" wrapText="1"/>
    </xf>
    <xf numFmtId="0" fontId="20" fillId="7" borderId="15" xfId="5" applyFont="1" applyFill="1" applyBorder="1" applyAlignment="1" applyProtection="1">
      <alignment horizontal="center" wrapText="1"/>
    </xf>
    <xf numFmtId="0" fontId="20" fillId="7" borderId="15" xfId="6" applyFont="1" applyFill="1" applyBorder="1" applyAlignment="1" applyProtection="1">
      <alignment horizontal="center" wrapText="1"/>
    </xf>
    <xf numFmtId="0" fontId="20" fillId="7" borderId="15" xfId="0" applyFont="1" applyFill="1" applyBorder="1" applyAlignment="1" applyProtection="1">
      <alignment horizontal="center" wrapText="1"/>
    </xf>
    <xf numFmtId="0" fontId="20" fillId="7" borderId="17" xfId="0" applyFont="1" applyFill="1" applyBorder="1" applyAlignment="1" applyProtection="1">
      <alignment horizontal="center" wrapText="1"/>
    </xf>
    <xf numFmtId="0" fontId="20" fillId="7" borderId="15" xfId="7" applyFont="1" applyFill="1" applyBorder="1" applyAlignment="1" applyProtection="1">
      <alignment horizontal="center" wrapText="1"/>
    </xf>
    <xf numFmtId="0" fontId="20" fillId="7" borderId="15" xfId="8" applyFont="1" applyFill="1" applyBorder="1" applyAlignment="1" applyProtection="1">
      <alignment horizontal="center" wrapText="1"/>
    </xf>
    <xf numFmtId="165" fontId="21" fillId="4" borderId="26" xfId="1" applyNumberFormat="1" applyFont="1" applyFill="1" applyBorder="1" applyAlignment="1" applyProtection="1">
      <alignment vertical="center"/>
    </xf>
    <xf numFmtId="165" fontId="21" fillId="4" borderId="0" xfId="1" applyNumberFormat="1" applyFont="1" applyFill="1" applyBorder="1" applyAlignment="1" applyProtection="1">
      <alignment vertical="center"/>
    </xf>
    <xf numFmtId="0" fontId="5" fillId="0" borderId="46" xfId="0" applyNumberFormat="1" applyFont="1" applyFill="1" applyBorder="1" applyAlignment="1" applyProtection="1">
      <alignment horizontal="right"/>
    </xf>
    <xf numFmtId="0" fontId="5" fillId="0" borderId="48" xfId="0" applyFont="1" applyFill="1" applyBorder="1" applyAlignment="1" applyProtection="1"/>
    <xf numFmtId="9" fontId="5" fillId="0" borderId="46" xfId="11" applyFont="1" applyFill="1" applyBorder="1" applyAlignment="1" applyProtection="1"/>
    <xf numFmtId="0" fontId="5" fillId="0" borderId="44" xfId="0" applyNumberFormat="1" applyFont="1" applyFill="1" applyBorder="1" applyAlignment="1" applyProtection="1">
      <alignment horizontal="right"/>
    </xf>
    <xf numFmtId="0" fontId="7" fillId="0" borderId="0" xfId="4" applyFont="1" applyAlignment="1" applyProtection="1">
      <alignment horizontal="left"/>
    </xf>
    <xf numFmtId="0" fontId="5" fillId="5" borderId="0" xfId="4" applyFill="1" applyProtection="1"/>
    <xf numFmtId="0" fontId="14" fillId="0" borderId="0" xfId="4" applyFont="1" applyProtection="1"/>
    <xf numFmtId="0" fontId="0" fillId="0" borderId="0" xfId="0" applyFill="1"/>
    <xf numFmtId="14" fontId="5" fillId="12" borderId="3" xfId="1" applyNumberFormat="1" applyFont="1" applyFill="1" applyBorder="1" applyAlignment="1" applyProtection="1">
      <alignment horizontal="center"/>
      <protection locked="0"/>
    </xf>
    <xf numFmtId="0" fontId="5" fillId="12" borderId="3" xfId="4" applyFill="1" applyBorder="1"/>
    <xf numFmtId="49" fontId="1" fillId="5" borderId="0" xfId="4" applyNumberFormat="1" applyFont="1" applyFill="1"/>
    <xf numFmtId="0" fontId="22" fillId="0" borderId="0" xfId="3" applyFill="1" applyBorder="1" applyAlignment="1" applyProtection="1"/>
    <xf numFmtId="0" fontId="0" fillId="0" borderId="48" xfId="0" applyBorder="1" applyProtection="1">
      <protection locked="0"/>
    </xf>
    <xf numFmtId="0" fontId="0" fillId="0" borderId="46" xfId="0" applyBorder="1" applyProtection="1">
      <protection locked="0"/>
    </xf>
    <xf numFmtId="0" fontId="1" fillId="0" borderId="53" xfId="0" applyFont="1" applyBorder="1" applyProtection="1">
      <protection locked="0"/>
    </xf>
    <xf numFmtId="14" fontId="0" fillId="0" borderId="53" xfId="0" applyNumberFormat="1" applyBorder="1" applyProtection="1">
      <protection locked="0"/>
    </xf>
    <xf numFmtId="0" fontId="0" fillId="0" borderId="0" xfId="0" applyFill="1" applyProtection="1">
      <protection locked="0"/>
    </xf>
    <xf numFmtId="0" fontId="0" fillId="5" borderId="76" xfId="0" applyFill="1" applyBorder="1" applyProtection="1"/>
    <xf numFmtId="0" fontId="0" fillId="5" borderId="48" xfId="0" applyFill="1" applyBorder="1" applyProtection="1"/>
    <xf numFmtId="0" fontId="0" fillId="5" borderId="79" xfId="0" applyFill="1" applyBorder="1" applyProtection="1"/>
    <xf numFmtId="0" fontId="0" fillId="5" borderId="42" xfId="0" applyFill="1" applyBorder="1" applyProtection="1"/>
    <xf numFmtId="0" fontId="0" fillId="5" borderId="49" xfId="0" applyFill="1" applyBorder="1" applyProtection="1"/>
    <xf numFmtId="0" fontId="0" fillId="5" borderId="44" xfId="0" applyFill="1" applyBorder="1" applyProtection="1"/>
    <xf numFmtId="0" fontId="0" fillId="5" borderId="67" xfId="0" applyFill="1" applyBorder="1" applyProtection="1"/>
    <xf numFmtId="0" fontId="0" fillId="0" borderId="56" xfId="0" applyBorder="1" applyAlignment="1" applyProtection="1">
      <alignment horizontal="right"/>
    </xf>
    <xf numFmtId="1" fontId="5" fillId="12" borderId="3" xfId="1" applyNumberFormat="1" applyFont="1" applyFill="1" applyBorder="1" applyAlignment="1" applyProtection="1">
      <alignment horizontal="center"/>
      <protection locked="0"/>
    </xf>
    <xf numFmtId="1" fontId="5" fillId="8" borderId="10" xfId="4" applyNumberFormat="1" applyFill="1" applyBorder="1" applyAlignment="1">
      <alignment horizontal="center" vertical="center" wrapText="1"/>
    </xf>
    <xf numFmtId="1" fontId="5" fillId="3" borderId="0" xfId="4" applyNumberFormat="1" applyFill="1" applyBorder="1" applyAlignment="1">
      <alignment horizontal="center" vertical="center" wrapText="1"/>
    </xf>
    <xf numFmtId="1" fontId="3" fillId="0" borderId="9" xfId="4" applyNumberFormat="1" applyFont="1" applyBorder="1" applyAlignment="1">
      <alignment horizontal="center" vertical="center" wrapText="1"/>
    </xf>
    <xf numFmtId="1" fontId="5" fillId="10" borderId="10" xfId="4" applyNumberFormat="1" applyFill="1" applyBorder="1" applyAlignment="1">
      <alignment horizontal="center" vertical="center" wrapText="1"/>
    </xf>
    <xf numFmtId="0" fontId="6" fillId="5" borderId="0" xfId="4" applyFont="1" applyFill="1" applyBorder="1" applyAlignment="1" applyProtection="1">
      <protection hidden="1"/>
    </xf>
    <xf numFmtId="49" fontId="1" fillId="9" borderId="13" xfId="0" applyNumberFormat="1" applyFont="1" applyFill="1" applyBorder="1" applyAlignment="1" applyProtection="1">
      <protection locked="0"/>
    </xf>
    <xf numFmtId="49" fontId="1" fillId="0" borderId="13" xfId="0" applyNumberFormat="1" applyFont="1" applyFill="1" applyBorder="1" applyAlignment="1" applyProtection="1">
      <alignment horizontal="center"/>
      <protection locked="0"/>
    </xf>
    <xf numFmtId="0" fontId="0" fillId="13" borderId="0" xfId="0" applyFill="1" applyProtection="1">
      <protection hidden="1"/>
    </xf>
    <xf numFmtId="8" fontId="0" fillId="13" borderId="0" xfId="0" applyNumberFormat="1" applyFill="1" applyProtection="1">
      <protection hidden="1"/>
    </xf>
    <xf numFmtId="0" fontId="0" fillId="9" borderId="13" xfId="0" applyFill="1" applyBorder="1" applyAlignment="1" applyProtection="1">
      <alignment horizontal="left"/>
      <protection locked="0"/>
    </xf>
    <xf numFmtId="0" fontId="0" fillId="9" borderId="32" xfId="0" applyFill="1" applyBorder="1" applyAlignment="1" applyProtection="1">
      <alignment horizontal="left"/>
      <protection locked="0"/>
    </xf>
    <xf numFmtId="0" fontId="20" fillId="7" borderId="9" xfId="9" applyFont="1" applyFill="1" applyBorder="1" applyAlignment="1">
      <alignment horizontal="center" vertical="top" wrapText="1"/>
    </xf>
    <xf numFmtId="0" fontId="20" fillId="7" borderId="12" xfId="10" applyFont="1" applyFill="1" applyBorder="1" applyAlignment="1">
      <alignment horizontal="center" wrapText="1"/>
    </xf>
    <xf numFmtId="0" fontId="20" fillId="7" borderId="14" xfId="10" applyFont="1" applyFill="1" applyBorder="1" applyAlignment="1">
      <alignment horizontal="center" wrapText="1"/>
    </xf>
    <xf numFmtId="0" fontId="20" fillId="7" borderId="18" xfId="9" applyFont="1" applyFill="1" applyBorder="1" applyAlignment="1">
      <alignment horizontal="center" vertical="center" wrapText="1"/>
    </xf>
    <xf numFmtId="0" fontId="20" fillId="7" borderId="6" xfId="9" applyFont="1" applyFill="1" applyBorder="1" applyAlignment="1">
      <alignment horizontal="center" vertical="center" wrapText="1"/>
    </xf>
    <xf numFmtId="0" fontId="20" fillId="7" borderId="7" xfId="9" applyFont="1" applyFill="1" applyBorder="1" applyAlignment="1">
      <alignment horizontal="center" vertical="center" wrapText="1"/>
    </xf>
    <xf numFmtId="0" fontId="20" fillId="7" borderId="41" xfId="9" applyFont="1" applyFill="1" applyBorder="1" applyAlignment="1">
      <alignment horizontal="center" vertical="center" wrapText="1"/>
    </xf>
    <xf numFmtId="0" fontId="20" fillId="7" borderId="9" xfId="9" applyFont="1" applyFill="1" applyBorder="1" applyAlignment="1">
      <alignment horizontal="center" vertical="center" wrapText="1"/>
    </xf>
    <xf numFmtId="0" fontId="20" fillId="7" borderId="2" xfId="9" applyFont="1" applyFill="1" applyBorder="1" applyAlignment="1">
      <alignment horizontal="center" vertical="center" wrapText="1"/>
    </xf>
    <xf numFmtId="0" fontId="25" fillId="0" borderId="56" xfId="0" applyFont="1" applyBorder="1" applyAlignment="1" applyProtection="1">
      <alignment horizontal="left" wrapText="1"/>
    </xf>
    <xf numFmtId="0" fontId="25" fillId="0" borderId="44" xfId="0" applyFont="1" applyBorder="1" applyAlignment="1" applyProtection="1">
      <alignment horizontal="left" wrapText="1"/>
    </xf>
    <xf numFmtId="0" fontId="25" fillId="0" borderId="57" xfId="0" applyFont="1" applyBorder="1" applyAlignment="1" applyProtection="1">
      <alignment horizontal="left" wrapText="1"/>
    </xf>
    <xf numFmtId="0" fontId="25" fillId="0" borderId="85" xfId="0" applyFont="1" applyBorder="1" applyAlignment="1" applyProtection="1">
      <alignment horizontal="left" wrapText="1"/>
    </xf>
    <xf numFmtId="0" fontId="25" fillId="0" borderId="73" xfId="0" applyFont="1" applyBorder="1" applyAlignment="1" applyProtection="1">
      <alignment horizontal="left" wrapText="1"/>
    </xf>
    <xf numFmtId="165" fontId="17" fillId="6" borderId="10" xfId="1" applyNumberFormat="1" applyFont="1" applyFill="1" applyBorder="1" applyAlignment="1" applyProtection="1">
      <protection locked="0"/>
    </xf>
    <xf numFmtId="165" fontId="17" fillId="6" borderId="13" xfId="1" applyNumberFormat="1" applyFont="1" applyFill="1" applyBorder="1" applyAlignment="1" applyProtection="1">
      <protection locked="0"/>
    </xf>
    <xf numFmtId="165" fontId="17" fillId="6" borderId="32" xfId="1" applyNumberFormat="1" applyFont="1" applyFill="1" applyBorder="1" applyAlignment="1" applyProtection="1">
      <protection locked="0"/>
    </xf>
    <xf numFmtId="165" fontId="17" fillId="6" borderId="10" xfId="1" applyNumberFormat="1" applyFont="1" applyFill="1" applyBorder="1" applyAlignment="1" applyProtection="1">
      <alignment horizontal="left"/>
      <protection locked="0"/>
    </xf>
    <xf numFmtId="165" fontId="17" fillId="6" borderId="13" xfId="1" applyNumberFormat="1" applyFont="1" applyFill="1" applyBorder="1" applyAlignment="1" applyProtection="1">
      <alignment horizontal="left"/>
      <protection locked="0"/>
    </xf>
    <xf numFmtId="165" fontId="17" fillId="6" borderId="32" xfId="1" applyNumberFormat="1" applyFont="1" applyFill="1" applyBorder="1" applyAlignment="1" applyProtection="1">
      <alignment horizontal="left"/>
      <protection locked="0"/>
    </xf>
    <xf numFmtId="0" fontId="5" fillId="6" borderId="10" xfId="0" applyFont="1" applyFill="1" applyBorder="1" applyAlignment="1" applyProtection="1">
      <alignment horizontal="left" vertical="top" wrapText="1"/>
      <protection locked="0"/>
    </xf>
    <xf numFmtId="0" fontId="5" fillId="6" borderId="13" xfId="0" applyFont="1" applyFill="1" applyBorder="1" applyAlignment="1" applyProtection="1">
      <alignment horizontal="left" vertical="top" wrapText="1"/>
      <protection locked="0"/>
    </xf>
    <xf numFmtId="0" fontId="5" fillId="6" borderId="32" xfId="0" applyFont="1" applyFill="1" applyBorder="1" applyAlignment="1" applyProtection="1">
      <alignment horizontal="left" vertical="top" wrapText="1"/>
      <protection locked="0"/>
    </xf>
    <xf numFmtId="0" fontId="25" fillId="0" borderId="76" xfId="0" applyFont="1" applyBorder="1" applyAlignment="1" applyProtection="1">
      <alignment horizontal="left" wrapText="1"/>
    </xf>
    <xf numFmtId="0" fontId="25" fillId="0" borderId="51" xfId="0" applyFont="1" applyBorder="1" applyAlignment="1" applyProtection="1">
      <alignment horizontal="left" wrapText="1"/>
    </xf>
    <xf numFmtId="0" fontId="5" fillId="0" borderId="0" xfId="1" applyNumberFormat="1" applyFont="1" applyBorder="1" applyAlignment="1" applyProtection="1">
      <alignment horizontal="left" vertical="top" wrapText="1"/>
    </xf>
    <xf numFmtId="0" fontId="0" fillId="0" borderId="0" xfId="1" applyNumberFormat="1" applyFont="1" applyBorder="1" applyAlignment="1" applyProtection="1">
      <alignment horizontal="left" vertical="top" wrapText="1"/>
    </xf>
    <xf numFmtId="0" fontId="5" fillId="0" borderId="50" xfId="0" applyFont="1" applyBorder="1" applyAlignment="1" applyProtection="1">
      <alignment horizontal="left" wrapText="1"/>
    </xf>
    <xf numFmtId="0" fontId="0" fillId="0" borderId="45" xfId="0" applyBorder="1" applyAlignment="1" applyProtection="1">
      <alignment horizontal="left" wrapText="1"/>
    </xf>
    <xf numFmtId="0" fontId="5" fillId="0" borderId="74" xfId="0" applyFont="1" applyBorder="1" applyAlignment="1" applyProtection="1">
      <alignment horizontal="left" vertical="top" wrapText="1"/>
    </xf>
    <xf numFmtId="0" fontId="0" fillId="0" borderId="47" xfId="0" applyBorder="1" applyAlignment="1" applyProtection="1">
      <alignment horizontal="left" vertical="top" wrapText="1"/>
    </xf>
    <xf numFmtId="0" fontId="0" fillId="0" borderId="83" xfId="0" applyFill="1" applyBorder="1" applyAlignment="1" applyProtection="1">
      <alignment horizontal="center"/>
    </xf>
    <xf numFmtId="0" fontId="0" fillId="0" borderId="8" xfId="0" applyFill="1" applyBorder="1" applyAlignment="1" applyProtection="1">
      <alignment horizontal="center"/>
    </xf>
    <xf numFmtId="0" fontId="0" fillId="0" borderId="84" xfId="0" applyFill="1" applyBorder="1" applyAlignment="1" applyProtection="1">
      <alignment horizontal="center"/>
    </xf>
    <xf numFmtId="0" fontId="1" fillId="0" borderId="0" xfId="0" applyFont="1" applyBorder="1" applyAlignment="1" applyProtection="1">
      <alignment horizontal="left" vertical="top" wrapText="1"/>
    </xf>
    <xf numFmtId="0" fontId="0" fillId="0" borderId="0" xfId="0" applyBorder="1" applyAlignment="1" applyProtection="1">
      <alignment horizontal="left" vertical="top" wrapText="1"/>
    </xf>
    <xf numFmtId="0" fontId="0" fillId="0" borderId="74" xfId="0" applyBorder="1" applyAlignment="1" applyProtection="1">
      <alignment horizontal="left" vertical="top" wrapText="1"/>
    </xf>
    <xf numFmtId="0" fontId="5" fillId="0" borderId="50" xfId="0" applyFont="1" applyBorder="1" applyAlignment="1" applyProtection="1">
      <alignment horizontal="left" vertical="top" wrapText="1"/>
    </xf>
    <xf numFmtId="0" fontId="5" fillId="0" borderId="53" xfId="0" applyFont="1" applyBorder="1" applyAlignment="1" applyProtection="1">
      <alignment horizontal="left" vertical="top" wrapText="1"/>
    </xf>
    <xf numFmtId="1" fontId="1" fillId="9" borderId="10" xfId="0" applyNumberFormat="1" applyFont="1" applyFill="1" applyBorder="1" applyAlignment="1" applyProtection="1">
      <alignment horizontal="left"/>
      <protection locked="0"/>
    </xf>
    <xf numFmtId="1" fontId="0" fillId="9" borderId="13" xfId="0" applyNumberFormat="1" applyFill="1" applyBorder="1" applyAlignment="1" applyProtection="1">
      <alignment horizontal="left"/>
      <protection locked="0"/>
    </xf>
    <xf numFmtId="1" fontId="0" fillId="9" borderId="32" xfId="0" applyNumberFormat="1" applyFill="1" applyBorder="1" applyAlignment="1" applyProtection="1">
      <alignment horizontal="left"/>
      <protection locked="0"/>
    </xf>
    <xf numFmtId="49" fontId="22" fillId="9" borderId="10" xfId="3" applyNumberFormat="1" applyFill="1" applyBorder="1" applyAlignment="1" applyProtection="1">
      <alignment horizontal="left"/>
      <protection locked="0"/>
    </xf>
    <xf numFmtId="49" fontId="0" fillId="9" borderId="13" xfId="0" applyNumberFormat="1" applyFill="1" applyBorder="1" applyAlignment="1" applyProtection="1">
      <alignment horizontal="left"/>
      <protection locked="0"/>
    </xf>
    <xf numFmtId="49" fontId="0" fillId="9" borderId="32" xfId="0" applyNumberFormat="1" applyFill="1" applyBorder="1" applyAlignment="1" applyProtection="1">
      <alignment horizontal="left"/>
      <protection locked="0"/>
    </xf>
    <xf numFmtId="49" fontId="5" fillId="9" borderId="10" xfId="0" applyNumberFormat="1" applyFont="1" applyFill="1" applyBorder="1" applyAlignment="1" applyProtection="1">
      <alignment horizontal="left"/>
      <protection locked="0"/>
    </xf>
    <xf numFmtId="2" fontId="5" fillId="9" borderId="10" xfId="0" applyNumberFormat="1" applyFont="1" applyFill="1" applyBorder="1" applyAlignment="1" applyProtection="1">
      <alignment horizontal="left"/>
      <protection locked="0"/>
    </xf>
    <xf numFmtId="2" fontId="0" fillId="9" borderId="13" xfId="0" applyNumberFormat="1" applyFill="1" applyBorder="1" applyAlignment="1" applyProtection="1">
      <alignment horizontal="left"/>
      <protection locked="0"/>
    </xf>
    <xf numFmtId="2" fontId="0" fillId="9" borderId="32" xfId="0" applyNumberFormat="1" applyFill="1" applyBorder="1" applyAlignment="1" applyProtection="1">
      <alignment horizontal="left"/>
      <protection locked="0"/>
    </xf>
    <xf numFmtId="14" fontId="5" fillId="9" borderId="10" xfId="0" applyNumberFormat="1" applyFont="1" applyFill="1" applyBorder="1" applyAlignment="1" applyProtection="1">
      <alignment horizontal="left"/>
      <protection locked="0"/>
    </xf>
    <xf numFmtId="14" fontId="5" fillId="9" borderId="13" xfId="0" applyNumberFormat="1" applyFont="1" applyFill="1" applyBorder="1" applyAlignment="1" applyProtection="1">
      <alignment horizontal="left"/>
      <protection locked="0"/>
    </xf>
    <xf numFmtId="14" fontId="5" fillId="9" borderId="32" xfId="0" applyNumberFormat="1" applyFont="1" applyFill="1" applyBorder="1" applyAlignment="1" applyProtection="1">
      <alignment horizontal="left"/>
      <protection locked="0"/>
    </xf>
    <xf numFmtId="49" fontId="1" fillId="9" borderId="10" xfId="0" applyNumberFormat="1" applyFont="1" applyFill="1" applyBorder="1" applyAlignment="1" applyProtection="1">
      <alignment horizontal="left"/>
      <protection locked="0"/>
    </xf>
    <xf numFmtId="49" fontId="1" fillId="9" borderId="13" xfId="0" applyNumberFormat="1" applyFont="1" applyFill="1" applyBorder="1" applyAlignment="1" applyProtection="1">
      <alignment horizontal="left"/>
      <protection locked="0"/>
    </xf>
    <xf numFmtId="49" fontId="1" fillId="9" borderId="32" xfId="0" applyNumberFormat="1" applyFont="1" applyFill="1" applyBorder="1" applyAlignment="1" applyProtection="1">
      <alignment horizontal="left"/>
      <protection locked="0"/>
    </xf>
    <xf numFmtId="0" fontId="0" fillId="9" borderId="10" xfId="0" applyFill="1" applyBorder="1" applyAlignment="1" applyProtection="1">
      <alignment horizontal="left"/>
      <protection locked="0"/>
    </xf>
    <xf numFmtId="0" fontId="0" fillId="0" borderId="50" xfId="0" applyBorder="1" applyAlignment="1" applyProtection="1">
      <alignment horizontal="left" vertical="top" wrapText="1"/>
    </xf>
    <xf numFmtId="0" fontId="0" fillId="0" borderId="45" xfId="0" applyBorder="1" applyAlignment="1" applyProtection="1">
      <alignment horizontal="left" vertical="top" wrapText="1"/>
    </xf>
    <xf numFmtId="0" fontId="1" fillId="0" borderId="18" xfId="0" applyFont="1" applyFill="1" applyBorder="1" applyAlignment="1" applyProtection="1">
      <alignment horizontal="left" vertical="top" wrapText="1"/>
      <protection hidden="1"/>
    </xf>
    <xf numFmtId="0" fontId="5" fillId="0" borderId="7" xfId="0" applyFont="1" applyFill="1" applyBorder="1" applyAlignment="1" applyProtection="1">
      <alignment horizontal="left" vertical="top" wrapText="1"/>
      <protection hidden="1"/>
    </xf>
    <xf numFmtId="0" fontId="5" fillId="0" borderId="42" xfId="0" applyFont="1" applyFill="1" applyBorder="1" applyAlignment="1" applyProtection="1">
      <alignment horizontal="left" vertical="top" wrapText="1"/>
      <protection hidden="1"/>
    </xf>
    <xf numFmtId="0" fontId="5" fillId="0" borderId="8" xfId="0" applyFont="1" applyFill="1" applyBorder="1" applyAlignment="1" applyProtection="1">
      <alignment horizontal="left" vertical="top" wrapText="1"/>
      <protection hidden="1"/>
    </xf>
    <xf numFmtId="0" fontId="5" fillId="0" borderId="41" xfId="0" applyFont="1" applyFill="1" applyBorder="1" applyAlignment="1" applyProtection="1">
      <alignment horizontal="left" vertical="top" wrapText="1"/>
      <protection hidden="1"/>
    </xf>
    <xf numFmtId="0" fontId="5" fillId="0" borderId="2" xfId="0" applyFont="1" applyFill="1" applyBorder="1" applyAlignment="1" applyProtection="1">
      <alignment horizontal="left" vertical="top" wrapText="1"/>
      <protection hidden="1"/>
    </xf>
    <xf numFmtId="0" fontId="3" fillId="5" borderId="18" xfId="0" applyFont="1" applyFill="1" applyBorder="1" applyAlignment="1" applyProtection="1">
      <alignment horizontal="left" vertical="top" wrapText="1"/>
      <protection hidden="1"/>
    </xf>
    <xf numFmtId="0" fontId="3" fillId="5" borderId="6" xfId="0" applyFont="1" applyFill="1" applyBorder="1" applyAlignment="1" applyProtection="1">
      <alignment horizontal="left" vertical="top" wrapText="1"/>
      <protection hidden="1"/>
    </xf>
    <xf numFmtId="0" fontId="3" fillId="5" borderId="7" xfId="0" applyFont="1" applyFill="1" applyBorder="1" applyAlignment="1" applyProtection="1">
      <alignment horizontal="left" vertical="top" wrapText="1"/>
      <protection hidden="1"/>
    </xf>
    <xf numFmtId="0" fontId="3" fillId="5" borderId="42" xfId="0" applyFont="1" applyFill="1" applyBorder="1" applyAlignment="1" applyProtection="1">
      <alignment horizontal="left" vertical="top" wrapText="1"/>
      <protection hidden="1"/>
    </xf>
    <xf numFmtId="0" fontId="3" fillId="5" borderId="0" xfId="0" applyFont="1" applyFill="1" applyBorder="1" applyAlignment="1" applyProtection="1">
      <alignment horizontal="left" vertical="top" wrapText="1"/>
      <protection hidden="1"/>
    </xf>
    <xf numFmtId="0" fontId="3" fillId="5" borderId="8" xfId="0" applyFont="1" applyFill="1" applyBorder="1" applyAlignment="1" applyProtection="1">
      <alignment horizontal="left" vertical="top" wrapText="1"/>
      <protection hidden="1"/>
    </xf>
    <xf numFmtId="14" fontId="1" fillId="9" borderId="18" xfId="0" applyNumberFormat="1" applyFont="1" applyFill="1" applyBorder="1" applyAlignment="1" applyProtection="1">
      <alignment horizontal="center"/>
      <protection locked="0"/>
    </xf>
    <xf numFmtId="14" fontId="5" fillId="9" borderId="6" xfId="0" applyNumberFormat="1" applyFont="1" applyFill="1" applyBorder="1" applyAlignment="1" applyProtection="1">
      <alignment horizontal="center"/>
      <protection locked="0"/>
    </xf>
    <xf numFmtId="14" fontId="5" fillId="9" borderId="7" xfId="0" applyNumberFormat="1" applyFont="1" applyFill="1" applyBorder="1" applyAlignment="1" applyProtection="1">
      <alignment horizontal="center"/>
      <protection locked="0"/>
    </xf>
    <xf numFmtId="14" fontId="5" fillId="9" borderId="41" xfId="0" applyNumberFormat="1" applyFont="1" applyFill="1" applyBorder="1" applyAlignment="1" applyProtection="1">
      <alignment horizontal="center"/>
      <protection locked="0"/>
    </xf>
    <xf numFmtId="14" fontId="5" fillId="9" borderId="9" xfId="0" applyNumberFormat="1" applyFont="1" applyFill="1" applyBorder="1" applyAlignment="1" applyProtection="1">
      <alignment horizontal="center"/>
      <protection locked="0"/>
    </xf>
    <xf numFmtId="14" fontId="5" fillId="9" borderId="2" xfId="0" applyNumberFormat="1" applyFont="1" applyFill="1" applyBorder="1" applyAlignment="1" applyProtection="1">
      <alignment horizontal="center"/>
      <protection locked="0"/>
    </xf>
    <xf numFmtId="0" fontId="0" fillId="6" borderId="13" xfId="0" applyFill="1" applyBorder="1" applyAlignment="1" applyProtection="1">
      <alignment wrapText="1"/>
      <protection locked="0"/>
    </xf>
    <xf numFmtId="0" fontId="0" fillId="6" borderId="32" xfId="0" applyFill="1" applyBorder="1" applyAlignment="1" applyProtection="1">
      <alignment wrapText="1"/>
      <protection locked="0"/>
    </xf>
    <xf numFmtId="49" fontId="1" fillId="9" borderId="13" xfId="0" applyNumberFormat="1" applyFont="1" applyFill="1" applyBorder="1" applyAlignment="1" applyProtection="1">
      <alignment horizontal="center"/>
      <protection locked="0"/>
    </xf>
    <xf numFmtId="49" fontId="1" fillId="9" borderId="32" xfId="0" applyNumberFormat="1" applyFont="1" applyFill="1" applyBorder="1" applyAlignment="1" applyProtection="1">
      <alignment horizontal="center"/>
      <protection locked="0"/>
    </xf>
    <xf numFmtId="0" fontId="5" fillId="0" borderId="49" xfId="0" applyFont="1" applyBorder="1" applyAlignment="1" applyProtection="1">
      <alignment horizontal="left" wrapText="1"/>
    </xf>
    <xf numFmtId="0" fontId="0" fillId="0" borderId="44" xfId="0" applyBorder="1" applyAlignment="1" applyProtection="1">
      <alignment horizontal="left" wrapText="1"/>
    </xf>
    <xf numFmtId="0" fontId="5" fillId="6" borderId="10" xfId="0" applyFont="1" applyFill="1" applyBorder="1" applyAlignment="1" applyProtection="1">
      <alignment horizontal="left" vertical="center" wrapText="1"/>
    </xf>
    <xf numFmtId="0" fontId="5" fillId="6" borderId="13" xfId="0" applyFont="1" applyFill="1" applyBorder="1" applyAlignment="1" applyProtection="1">
      <alignment horizontal="left" vertical="center" wrapText="1"/>
    </xf>
    <xf numFmtId="0" fontId="5" fillId="6" borderId="32" xfId="0" applyFont="1" applyFill="1" applyBorder="1" applyAlignment="1" applyProtection="1">
      <alignment horizontal="left" vertical="center" wrapText="1"/>
    </xf>
    <xf numFmtId="0" fontId="5" fillId="0" borderId="44" xfId="0" applyFont="1" applyBorder="1" applyAlignment="1" applyProtection="1">
      <alignment horizontal="left" wrapText="1"/>
    </xf>
    <xf numFmtId="0" fontId="5" fillId="0" borderId="0" xfId="0" applyFont="1" applyFill="1" applyBorder="1" applyAlignment="1" applyProtection="1">
      <alignment horizontal="left" vertical="top" wrapText="1"/>
    </xf>
    <xf numFmtId="0" fontId="5" fillId="0" borderId="74" xfId="0" applyFont="1" applyFill="1" applyBorder="1" applyAlignment="1" applyProtection="1">
      <alignment horizontal="left" vertical="top" wrapText="1"/>
    </xf>
    <xf numFmtId="0" fontId="5" fillId="9" borderId="13" xfId="0" applyFont="1" applyFill="1" applyBorder="1" applyAlignment="1" applyProtection="1">
      <alignment horizontal="left"/>
      <protection locked="0"/>
    </xf>
    <xf numFmtId="0" fontId="0" fillId="0" borderId="80" xfId="0" applyBorder="1" applyAlignment="1" applyProtection="1">
      <alignment wrapText="1"/>
    </xf>
    <xf numFmtId="0" fontId="0" fillId="0" borderId="79" xfId="0" applyBorder="1" applyAlignment="1" applyProtection="1">
      <alignment wrapText="1"/>
    </xf>
    <xf numFmtId="49" fontId="1" fillId="9" borderId="10" xfId="0" applyNumberFormat="1" applyFont="1" applyFill="1" applyBorder="1" applyAlignment="1" applyProtection="1">
      <alignment horizontal="center"/>
      <protection locked="0"/>
    </xf>
    <xf numFmtId="0" fontId="0" fillId="6" borderId="10" xfId="0" applyFill="1" applyBorder="1" applyAlignment="1" applyProtection="1">
      <alignment horizontal="left"/>
      <protection locked="0"/>
    </xf>
    <xf numFmtId="0" fontId="0" fillId="6" borderId="13" xfId="0" applyFill="1" applyBorder="1" applyAlignment="1" applyProtection="1">
      <alignment horizontal="left"/>
      <protection locked="0"/>
    </xf>
    <xf numFmtId="0" fontId="0" fillId="6" borderId="32" xfId="0" applyFill="1" applyBorder="1" applyAlignment="1" applyProtection="1">
      <alignment horizontal="left"/>
      <protection locked="0"/>
    </xf>
    <xf numFmtId="0" fontId="5" fillId="6" borderId="10" xfId="0" applyFont="1" applyFill="1" applyBorder="1" applyAlignment="1" applyProtection="1">
      <alignment horizontal="left"/>
      <protection locked="0"/>
    </xf>
    <xf numFmtId="0" fontId="20" fillId="7" borderId="9" xfId="9" applyFont="1" applyFill="1" applyBorder="1" applyAlignment="1" applyProtection="1">
      <alignment horizontal="center" vertical="top" wrapText="1"/>
    </xf>
    <xf numFmtId="0" fontId="20" fillId="7" borderId="12" xfId="10" applyFont="1" applyFill="1" applyBorder="1" applyAlignment="1" applyProtection="1">
      <alignment horizontal="center" wrapText="1"/>
    </xf>
    <xf numFmtId="0" fontId="20" fillId="7" borderId="14" xfId="10" applyFont="1" applyFill="1" applyBorder="1" applyAlignment="1" applyProtection="1">
      <alignment horizontal="center" wrapText="1"/>
    </xf>
    <xf numFmtId="0" fontId="20" fillId="7" borderId="18" xfId="9" applyFont="1" applyFill="1" applyBorder="1" applyAlignment="1" applyProtection="1">
      <alignment horizontal="center" vertical="center" wrapText="1"/>
    </xf>
    <xf numFmtId="0" fontId="20" fillId="7" borderId="6" xfId="9" applyFont="1" applyFill="1" applyBorder="1" applyAlignment="1" applyProtection="1">
      <alignment horizontal="center" vertical="center" wrapText="1"/>
    </xf>
    <xf numFmtId="0" fontId="20" fillId="7" borderId="7" xfId="9" applyFont="1" applyFill="1" applyBorder="1" applyAlignment="1" applyProtection="1">
      <alignment horizontal="center" vertical="center" wrapText="1"/>
    </xf>
    <xf numFmtId="0" fontId="20" fillId="7" borderId="41" xfId="9" applyFont="1" applyFill="1" applyBorder="1" applyAlignment="1" applyProtection="1">
      <alignment horizontal="center" vertical="center" wrapText="1"/>
    </xf>
    <xf numFmtId="0" fontId="20" fillId="7" borderId="9" xfId="9" applyFont="1" applyFill="1" applyBorder="1" applyAlignment="1" applyProtection="1">
      <alignment horizontal="center" vertical="center" wrapText="1"/>
    </xf>
    <xf numFmtId="0" fontId="20" fillId="7" borderId="2" xfId="9" applyFont="1" applyFill="1" applyBorder="1" applyAlignment="1" applyProtection="1">
      <alignment horizontal="center" vertical="center" wrapText="1"/>
    </xf>
    <xf numFmtId="0" fontId="0" fillId="0" borderId="64" xfId="0" applyBorder="1" applyAlignment="1" applyProtection="1">
      <alignment wrapText="1"/>
    </xf>
    <xf numFmtId="0" fontId="0" fillId="0" borderId="70" xfId="0" applyBorder="1" applyAlignment="1" applyProtection="1">
      <alignment wrapText="1"/>
    </xf>
    <xf numFmtId="14" fontId="5" fillId="6" borderId="10" xfId="0" applyNumberFormat="1" applyFont="1" applyFill="1" applyBorder="1" applyAlignment="1" applyProtection="1">
      <alignment horizontal="left"/>
      <protection locked="0"/>
    </xf>
    <xf numFmtId="14" fontId="0" fillId="6" borderId="13" xfId="0" applyNumberFormat="1" applyFill="1" applyBorder="1" applyAlignment="1" applyProtection="1">
      <alignment horizontal="left"/>
      <protection locked="0"/>
    </xf>
    <xf numFmtId="14" fontId="0" fillId="6" borderId="32" xfId="0" applyNumberFormat="1" applyFill="1" applyBorder="1" applyAlignment="1" applyProtection="1">
      <alignment horizontal="left"/>
      <protection locked="0"/>
    </xf>
    <xf numFmtId="14" fontId="22" fillId="6" borderId="10" xfId="3" applyNumberFormat="1" applyFill="1" applyBorder="1" applyAlignment="1" applyProtection="1">
      <alignment horizontal="left"/>
      <protection locked="0"/>
    </xf>
    <xf numFmtId="14" fontId="1" fillId="6" borderId="10" xfId="0" applyNumberFormat="1" applyFont="1" applyFill="1" applyBorder="1" applyAlignment="1" applyProtection="1">
      <alignment horizontal="left"/>
      <protection locked="0"/>
    </xf>
    <xf numFmtId="0" fontId="22" fillId="6" borderId="10" xfId="3" applyFill="1" applyBorder="1" applyAlignment="1" applyProtection="1">
      <alignment horizontal="left"/>
      <protection locked="0"/>
    </xf>
    <xf numFmtId="0" fontId="3" fillId="0" borderId="18" xfId="0" applyFont="1" applyFill="1" applyBorder="1" applyAlignment="1" applyProtection="1">
      <alignment horizontal="left" vertical="top" wrapText="1"/>
      <protection hidden="1"/>
    </xf>
    <xf numFmtId="0" fontId="3" fillId="0" borderId="6" xfId="0" applyFont="1" applyFill="1" applyBorder="1" applyAlignment="1" applyProtection="1">
      <alignment horizontal="left" vertical="top" wrapText="1"/>
      <protection hidden="1"/>
    </xf>
    <xf numFmtId="0" fontId="3" fillId="0" borderId="7" xfId="0" applyFont="1" applyFill="1" applyBorder="1" applyAlignment="1" applyProtection="1">
      <alignment horizontal="left" vertical="top" wrapText="1"/>
      <protection hidden="1"/>
    </xf>
    <xf numFmtId="0" fontId="3" fillId="0" borderId="42" xfId="0" applyFont="1" applyFill="1" applyBorder="1" applyAlignment="1" applyProtection="1">
      <alignment horizontal="left" vertical="top" wrapText="1"/>
      <protection hidden="1"/>
    </xf>
    <xf numFmtId="0" fontId="3" fillId="0" borderId="0" xfId="0" applyFont="1" applyFill="1" applyBorder="1" applyAlignment="1" applyProtection="1">
      <alignment horizontal="left" vertical="top" wrapText="1"/>
      <protection hidden="1"/>
    </xf>
    <xf numFmtId="0" fontId="3" fillId="0" borderId="8" xfId="0" applyFont="1" applyFill="1" applyBorder="1" applyAlignment="1" applyProtection="1">
      <alignment horizontal="left" vertical="top" wrapText="1"/>
      <protection hidden="1"/>
    </xf>
    <xf numFmtId="14" fontId="1" fillId="6" borderId="18" xfId="0" applyNumberFormat="1" applyFont="1" applyFill="1" applyBorder="1" applyAlignment="1" applyProtection="1">
      <alignment horizontal="center"/>
      <protection locked="0"/>
    </xf>
    <xf numFmtId="14" fontId="5" fillId="6" borderId="6" xfId="0" applyNumberFormat="1" applyFont="1" applyFill="1" applyBorder="1" applyAlignment="1" applyProtection="1">
      <alignment horizontal="center"/>
      <protection locked="0"/>
    </xf>
    <xf numFmtId="14" fontId="5" fillId="6" borderId="7" xfId="0" applyNumberFormat="1" applyFont="1" applyFill="1" applyBorder="1" applyAlignment="1" applyProtection="1">
      <alignment horizontal="center"/>
      <protection locked="0"/>
    </xf>
    <xf numFmtId="14" fontId="5" fillId="6" borderId="41" xfId="0" applyNumberFormat="1" applyFont="1" applyFill="1" applyBorder="1" applyAlignment="1" applyProtection="1">
      <alignment horizontal="center"/>
      <protection locked="0"/>
    </xf>
    <xf numFmtId="14" fontId="5" fillId="6" borderId="9" xfId="0" applyNumberFormat="1" applyFont="1" applyFill="1" applyBorder="1" applyAlignment="1" applyProtection="1">
      <alignment horizontal="center"/>
      <protection locked="0"/>
    </xf>
    <xf numFmtId="14" fontId="5" fillId="6" borderId="2" xfId="0" applyNumberFormat="1" applyFont="1" applyFill="1" applyBorder="1" applyAlignment="1" applyProtection="1">
      <alignment horizontal="center"/>
      <protection locked="0"/>
    </xf>
    <xf numFmtId="0" fontId="5" fillId="0" borderId="0" xfId="0" applyFont="1" applyBorder="1" applyAlignment="1" applyProtection="1">
      <alignment horizontal="left" vertical="top" wrapText="1"/>
    </xf>
    <xf numFmtId="0" fontId="5" fillId="0" borderId="44" xfId="0" applyFont="1" applyFill="1" applyBorder="1" applyAlignment="1" applyProtection="1">
      <alignment horizontal="left" wrapText="1"/>
    </xf>
    <xf numFmtId="0" fontId="5" fillId="0" borderId="57" xfId="0" applyFont="1" applyFill="1" applyBorder="1" applyAlignment="1" applyProtection="1">
      <alignment horizontal="left" wrapText="1"/>
    </xf>
    <xf numFmtId="0" fontId="20" fillId="7" borderId="10" xfId="9" applyFont="1" applyFill="1" applyBorder="1" applyAlignment="1">
      <alignment horizontal="center" vertical="center" wrapText="1"/>
    </xf>
    <xf numFmtId="0" fontId="20" fillId="7" borderId="13" xfId="9" applyFont="1" applyFill="1" applyBorder="1" applyAlignment="1">
      <alignment horizontal="center" vertical="center" wrapText="1"/>
    </xf>
    <xf numFmtId="0" fontId="20" fillId="7" borderId="32" xfId="9" applyFont="1" applyFill="1" applyBorder="1" applyAlignment="1">
      <alignment horizontal="center" vertical="center" wrapText="1"/>
    </xf>
    <xf numFmtId="0" fontId="20" fillId="7" borderId="14" xfId="10" applyFont="1" applyFill="1" applyBorder="1" applyAlignment="1">
      <alignment horizontal="center"/>
    </xf>
    <xf numFmtId="0" fontId="0" fillId="0" borderId="10" xfId="0" applyFill="1" applyBorder="1" applyProtection="1"/>
    <xf numFmtId="0" fontId="0" fillId="0" borderId="13" xfId="0" applyFill="1" applyBorder="1" applyProtection="1"/>
    <xf numFmtId="0" fontId="0" fillId="0" borderId="32" xfId="0" applyFill="1" applyBorder="1" applyProtection="1"/>
    <xf numFmtId="0" fontId="0" fillId="0" borderId="3" xfId="0" applyFill="1" applyBorder="1" applyProtection="1"/>
    <xf numFmtId="0" fontId="3" fillId="0" borderId="43" xfId="4" applyFont="1" applyBorder="1" applyAlignment="1">
      <alignment horizontal="center" wrapText="1"/>
    </xf>
    <xf numFmtId="0" fontId="3" fillId="0" borderId="9" xfId="4" applyFont="1" applyBorder="1" applyAlignment="1">
      <alignment horizontal="center" wrapText="1"/>
    </xf>
    <xf numFmtId="0" fontId="3" fillId="0" borderId="43" xfId="4" applyFont="1" applyBorder="1" applyAlignment="1">
      <alignment horizontal="center" vertical="center" wrapText="1"/>
    </xf>
    <xf numFmtId="0" fontId="3" fillId="0" borderId="9" xfId="4" applyFont="1" applyBorder="1" applyAlignment="1">
      <alignment horizontal="center" vertical="center" wrapText="1"/>
    </xf>
    <xf numFmtId="0" fontId="16" fillId="2" borderId="0" xfId="4" applyFont="1" applyFill="1" applyBorder="1" applyAlignment="1" applyProtection="1">
      <alignment horizontal="center"/>
      <protection hidden="1"/>
    </xf>
    <xf numFmtId="0" fontId="16" fillId="2" borderId="27" xfId="4" applyFont="1" applyFill="1" applyBorder="1" applyAlignment="1" applyProtection="1">
      <alignment horizontal="center"/>
      <protection hidden="1"/>
    </xf>
    <xf numFmtId="0" fontId="12" fillId="6" borderId="9" xfId="4" applyFont="1" applyFill="1" applyBorder="1" applyAlignment="1" applyProtection="1">
      <alignment horizontal="center"/>
      <protection locked="0"/>
    </xf>
    <xf numFmtId="0" fontId="12" fillId="6" borderId="9" xfId="4" applyFont="1" applyFill="1" applyBorder="1" applyAlignment="1" applyProtection="1">
      <alignment horizontal="left"/>
      <protection locked="0"/>
    </xf>
    <xf numFmtId="0" fontId="12" fillId="6" borderId="13" xfId="4" applyNumberFormat="1" applyFont="1" applyFill="1" applyBorder="1" applyAlignment="1" applyProtection="1">
      <alignment horizontal="left"/>
      <protection locked="0"/>
    </xf>
    <xf numFmtId="0" fontId="5" fillId="5" borderId="0" xfId="4" applyFill="1" applyBorder="1" applyAlignment="1" applyProtection="1">
      <alignment horizontal="right"/>
      <protection hidden="1"/>
    </xf>
    <xf numFmtId="0" fontId="5" fillId="2" borderId="0" xfId="4" applyFont="1" applyFill="1" applyBorder="1" applyAlignment="1" applyProtection="1">
      <alignment horizontal="left" vertical="top" wrapText="1"/>
      <protection hidden="1"/>
    </xf>
    <xf numFmtId="0" fontId="12" fillId="6" borderId="12" xfId="4" applyNumberFormat="1" applyFont="1" applyFill="1" applyBorder="1" applyAlignment="1" applyProtection="1">
      <alignment horizontal="left"/>
      <protection locked="0"/>
    </xf>
  </cellXfs>
  <cellStyles count="13">
    <cellStyle name="Comma" xfId="1" builtinId="3"/>
    <cellStyle name="Currency" xfId="2" builtinId="4"/>
    <cellStyle name="Hyperlink" xfId="3" builtinId="8"/>
    <cellStyle name="Normal" xfId="0" builtinId="0"/>
    <cellStyle name="Normal 2" xfId="4"/>
    <cellStyle name="Normal 36" xfId="5"/>
    <cellStyle name="Normal 37" xfId="6"/>
    <cellStyle name="Normal 38" xfId="7"/>
    <cellStyle name="Normal 39" xfId="8"/>
    <cellStyle name="Normal 5" xfId="9"/>
    <cellStyle name="Normal 6" xfId="10"/>
    <cellStyle name="Percent" xfId="11" builtinId="5"/>
    <cellStyle name="Percent 5" xfId="12"/>
  </cellStyles>
  <dxfs count="0"/>
  <tableStyles count="0" defaultTableStyle="TableStyleMedium9" defaultPivotStyle="PivotStyleLight16"/>
  <colors>
    <mruColors>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3.xml.rels><?xml version="1.0" encoding="UTF-8" standalone="yes"?>
<Relationships xmlns="http://schemas.openxmlformats.org/package/2006/relationships"><Relationship Id="rId2" Type="http://schemas.openxmlformats.org/officeDocument/2006/relationships/hyperlink" Target="http://www.energy.ca.gov/maps/renewable/building_climate_zones.htm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704850</xdr:colOff>
          <xdr:row>62</xdr:row>
          <xdr:rowOff>28575</xdr:rowOff>
        </xdr:from>
        <xdr:to>
          <xdr:col>10</xdr:col>
          <xdr:colOff>0</xdr:colOff>
          <xdr:row>62</xdr:row>
          <xdr:rowOff>247650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solidFill>
              <a:srgbClr val="D7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400050</xdr:colOff>
          <xdr:row>52</xdr:row>
          <xdr:rowOff>0</xdr:rowOff>
        </xdr:from>
        <xdr:to>
          <xdr:col>2</xdr:col>
          <xdr:colOff>704850</xdr:colOff>
          <xdr:row>53</xdr:row>
          <xdr:rowOff>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solidFill>
              <a:srgbClr val="D7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390525</xdr:colOff>
          <xdr:row>52</xdr:row>
          <xdr:rowOff>0</xdr:rowOff>
        </xdr:from>
        <xdr:to>
          <xdr:col>4</xdr:col>
          <xdr:colOff>695325</xdr:colOff>
          <xdr:row>53</xdr:row>
          <xdr:rowOff>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solidFill>
              <a:srgbClr val="D7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409575</xdr:colOff>
          <xdr:row>52</xdr:row>
          <xdr:rowOff>0</xdr:rowOff>
        </xdr:from>
        <xdr:to>
          <xdr:col>6</xdr:col>
          <xdr:colOff>714375</xdr:colOff>
          <xdr:row>53</xdr:row>
          <xdr:rowOff>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solidFill>
              <a:srgbClr val="D7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400050</xdr:colOff>
          <xdr:row>52</xdr:row>
          <xdr:rowOff>0</xdr:rowOff>
        </xdr:from>
        <xdr:to>
          <xdr:col>8</xdr:col>
          <xdr:colOff>704850</xdr:colOff>
          <xdr:row>53</xdr:row>
          <xdr:rowOff>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solidFill>
              <a:srgbClr val="D7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400050</xdr:colOff>
          <xdr:row>53</xdr:row>
          <xdr:rowOff>0</xdr:rowOff>
        </xdr:from>
        <xdr:to>
          <xdr:col>2</xdr:col>
          <xdr:colOff>704850</xdr:colOff>
          <xdr:row>54</xdr:row>
          <xdr:rowOff>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solidFill>
              <a:srgbClr val="D7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390525</xdr:colOff>
          <xdr:row>53</xdr:row>
          <xdr:rowOff>0</xdr:rowOff>
        </xdr:from>
        <xdr:to>
          <xdr:col>4</xdr:col>
          <xdr:colOff>695325</xdr:colOff>
          <xdr:row>54</xdr:row>
          <xdr:rowOff>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solidFill>
              <a:srgbClr val="D7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409575</xdr:colOff>
          <xdr:row>53</xdr:row>
          <xdr:rowOff>0</xdr:rowOff>
        </xdr:from>
        <xdr:to>
          <xdr:col>6</xdr:col>
          <xdr:colOff>714375</xdr:colOff>
          <xdr:row>54</xdr:row>
          <xdr:rowOff>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solidFill>
              <a:srgbClr val="D7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400050</xdr:colOff>
          <xdr:row>53</xdr:row>
          <xdr:rowOff>0</xdr:rowOff>
        </xdr:from>
        <xdr:to>
          <xdr:col>8</xdr:col>
          <xdr:colOff>704850</xdr:colOff>
          <xdr:row>54</xdr:row>
          <xdr:rowOff>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solidFill>
              <a:srgbClr val="D7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400050</xdr:colOff>
          <xdr:row>54</xdr:row>
          <xdr:rowOff>0</xdr:rowOff>
        </xdr:from>
        <xdr:to>
          <xdr:col>2</xdr:col>
          <xdr:colOff>704850</xdr:colOff>
          <xdr:row>55</xdr:row>
          <xdr:rowOff>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solidFill>
              <a:srgbClr val="D7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390525</xdr:colOff>
          <xdr:row>54</xdr:row>
          <xdr:rowOff>0</xdr:rowOff>
        </xdr:from>
        <xdr:to>
          <xdr:col>4</xdr:col>
          <xdr:colOff>695325</xdr:colOff>
          <xdr:row>55</xdr:row>
          <xdr:rowOff>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solidFill>
              <a:srgbClr val="D7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409575</xdr:colOff>
          <xdr:row>54</xdr:row>
          <xdr:rowOff>0</xdr:rowOff>
        </xdr:from>
        <xdr:to>
          <xdr:col>6</xdr:col>
          <xdr:colOff>714375</xdr:colOff>
          <xdr:row>55</xdr:row>
          <xdr:rowOff>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solidFill>
              <a:srgbClr val="D7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400050</xdr:colOff>
          <xdr:row>54</xdr:row>
          <xdr:rowOff>0</xdr:rowOff>
        </xdr:from>
        <xdr:to>
          <xdr:col>8</xdr:col>
          <xdr:colOff>704850</xdr:colOff>
          <xdr:row>55</xdr:row>
          <xdr:rowOff>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solidFill>
              <a:srgbClr val="D7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400050</xdr:colOff>
          <xdr:row>55</xdr:row>
          <xdr:rowOff>0</xdr:rowOff>
        </xdr:from>
        <xdr:to>
          <xdr:col>2</xdr:col>
          <xdr:colOff>704850</xdr:colOff>
          <xdr:row>56</xdr:row>
          <xdr:rowOff>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solidFill>
              <a:srgbClr val="D7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390525</xdr:colOff>
          <xdr:row>55</xdr:row>
          <xdr:rowOff>0</xdr:rowOff>
        </xdr:from>
        <xdr:to>
          <xdr:col>4</xdr:col>
          <xdr:colOff>695325</xdr:colOff>
          <xdr:row>56</xdr:row>
          <xdr:rowOff>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solidFill>
              <a:srgbClr val="D7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409575</xdr:colOff>
          <xdr:row>55</xdr:row>
          <xdr:rowOff>0</xdr:rowOff>
        </xdr:from>
        <xdr:to>
          <xdr:col>6</xdr:col>
          <xdr:colOff>714375</xdr:colOff>
          <xdr:row>56</xdr:row>
          <xdr:rowOff>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solidFill>
              <a:srgbClr val="D7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400050</xdr:colOff>
          <xdr:row>55</xdr:row>
          <xdr:rowOff>0</xdr:rowOff>
        </xdr:from>
        <xdr:to>
          <xdr:col>8</xdr:col>
          <xdr:colOff>704850</xdr:colOff>
          <xdr:row>56</xdr:row>
          <xdr:rowOff>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solidFill>
              <a:srgbClr val="D7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390525</xdr:colOff>
          <xdr:row>43</xdr:row>
          <xdr:rowOff>0</xdr:rowOff>
        </xdr:from>
        <xdr:to>
          <xdr:col>4</xdr:col>
          <xdr:colOff>695325</xdr:colOff>
          <xdr:row>44</xdr:row>
          <xdr:rowOff>0</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solidFill>
              <a:srgbClr val="D7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409575</xdr:colOff>
          <xdr:row>43</xdr:row>
          <xdr:rowOff>0</xdr:rowOff>
        </xdr:from>
        <xdr:to>
          <xdr:col>6</xdr:col>
          <xdr:colOff>714375</xdr:colOff>
          <xdr:row>44</xdr:row>
          <xdr:rowOff>0</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solidFill>
              <a:srgbClr val="D7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400050</xdr:colOff>
          <xdr:row>43</xdr:row>
          <xdr:rowOff>0</xdr:rowOff>
        </xdr:from>
        <xdr:to>
          <xdr:col>8</xdr:col>
          <xdr:colOff>704850</xdr:colOff>
          <xdr:row>44</xdr:row>
          <xdr:rowOff>0</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solidFill>
              <a:srgbClr val="D7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390525</xdr:colOff>
          <xdr:row>44</xdr:row>
          <xdr:rowOff>0</xdr:rowOff>
        </xdr:from>
        <xdr:to>
          <xdr:col>4</xdr:col>
          <xdr:colOff>695325</xdr:colOff>
          <xdr:row>45</xdr:row>
          <xdr:rowOff>0</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solidFill>
              <a:srgbClr val="D7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409575</xdr:colOff>
          <xdr:row>44</xdr:row>
          <xdr:rowOff>0</xdr:rowOff>
        </xdr:from>
        <xdr:to>
          <xdr:col>6</xdr:col>
          <xdr:colOff>714375</xdr:colOff>
          <xdr:row>45</xdr:row>
          <xdr:rowOff>0</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solidFill>
              <a:srgbClr val="D7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400050</xdr:colOff>
          <xdr:row>44</xdr:row>
          <xdr:rowOff>0</xdr:rowOff>
        </xdr:from>
        <xdr:to>
          <xdr:col>8</xdr:col>
          <xdr:colOff>704850</xdr:colOff>
          <xdr:row>45</xdr:row>
          <xdr:rowOff>0</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solidFill>
              <a:srgbClr val="D7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390525</xdr:colOff>
          <xdr:row>45</xdr:row>
          <xdr:rowOff>0</xdr:rowOff>
        </xdr:from>
        <xdr:to>
          <xdr:col>4</xdr:col>
          <xdr:colOff>695325</xdr:colOff>
          <xdr:row>46</xdr:row>
          <xdr:rowOff>0</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solidFill>
              <a:srgbClr val="D7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409575</xdr:colOff>
          <xdr:row>45</xdr:row>
          <xdr:rowOff>0</xdr:rowOff>
        </xdr:from>
        <xdr:to>
          <xdr:col>6</xdr:col>
          <xdr:colOff>714375</xdr:colOff>
          <xdr:row>46</xdr:row>
          <xdr:rowOff>0</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solidFill>
              <a:srgbClr val="D7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400050</xdr:colOff>
          <xdr:row>45</xdr:row>
          <xdr:rowOff>0</xdr:rowOff>
        </xdr:from>
        <xdr:to>
          <xdr:col>8</xdr:col>
          <xdr:colOff>704850</xdr:colOff>
          <xdr:row>46</xdr:row>
          <xdr:rowOff>0</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solidFill>
              <a:srgbClr val="D7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400050</xdr:colOff>
          <xdr:row>51</xdr:row>
          <xdr:rowOff>0</xdr:rowOff>
        </xdr:from>
        <xdr:to>
          <xdr:col>2</xdr:col>
          <xdr:colOff>704850</xdr:colOff>
          <xdr:row>52</xdr:row>
          <xdr:rowOff>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solidFill>
              <a:srgbClr val="D7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390525</xdr:colOff>
          <xdr:row>51</xdr:row>
          <xdr:rowOff>0</xdr:rowOff>
        </xdr:from>
        <xdr:to>
          <xdr:col>4</xdr:col>
          <xdr:colOff>695325</xdr:colOff>
          <xdr:row>52</xdr:row>
          <xdr:rowOff>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solidFill>
              <a:srgbClr val="D7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409575</xdr:colOff>
          <xdr:row>51</xdr:row>
          <xdr:rowOff>0</xdr:rowOff>
        </xdr:from>
        <xdr:to>
          <xdr:col>6</xdr:col>
          <xdr:colOff>714375</xdr:colOff>
          <xdr:row>52</xdr:row>
          <xdr:rowOff>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solidFill>
              <a:srgbClr val="D7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400050</xdr:colOff>
          <xdr:row>51</xdr:row>
          <xdr:rowOff>0</xdr:rowOff>
        </xdr:from>
        <xdr:to>
          <xdr:col>8</xdr:col>
          <xdr:colOff>704850</xdr:colOff>
          <xdr:row>52</xdr:row>
          <xdr:rowOff>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solidFill>
              <a:srgbClr val="D7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704850</xdr:colOff>
          <xdr:row>54</xdr:row>
          <xdr:rowOff>28575</xdr:rowOff>
        </xdr:from>
        <xdr:to>
          <xdr:col>10</xdr:col>
          <xdr:colOff>0</xdr:colOff>
          <xdr:row>54</xdr:row>
          <xdr:rowOff>247650</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solidFill>
              <a:srgbClr val="D7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400050</xdr:colOff>
          <xdr:row>44</xdr:row>
          <xdr:rowOff>0</xdr:rowOff>
        </xdr:from>
        <xdr:to>
          <xdr:col>2</xdr:col>
          <xdr:colOff>704850</xdr:colOff>
          <xdr:row>45</xdr:row>
          <xdr:rowOff>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solidFill>
              <a:srgbClr val="D7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390525</xdr:colOff>
          <xdr:row>44</xdr:row>
          <xdr:rowOff>0</xdr:rowOff>
        </xdr:from>
        <xdr:to>
          <xdr:col>4</xdr:col>
          <xdr:colOff>695325</xdr:colOff>
          <xdr:row>45</xdr:row>
          <xdr:rowOff>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solidFill>
              <a:srgbClr val="D7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409575</xdr:colOff>
          <xdr:row>44</xdr:row>
          <xdr:rowOff>0</xdr:rowOff>
        </xdr:from>
        <xdr:to>
          <xdr:col>6</xdr:col>
          <xdr:colOff>714375</xdr:colOff>
          <xdr:row>45</xdr:row>
          <xdr:rowOff>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solidFill>
              <a:srgbClr val="D7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400050</xdr:colOff>
          <xdr:row>44</xdr:row>
          <xdr:rowOff>0</xdr:rowOff>
        </xdr:from>
        <xdr:to>
          <xdr:col>8</xdr:col>
          <xdr:colOff>704850</xdr:colOff>
          <xdr:row>45</xdr:row>
          <xdr:rowOff>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solidFill>
              <a:srgbClr val="D7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400050</xdr:colOff>
          <xdr:row>45</xdr:row>
          <xdr:rowOff>0</xdr:rowOff>
        </xdr:from>
        <xdr:to>
          <xdr:col>2</xdr:col>
          <xdr:colOff>704850</xdr:colOff>
          <xdr:row>46</xdr:row>
          <xdr:rowOff>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solidFill>
              <a:srgbClr val="D7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390525</xdr:colOff>
          <xdr:row>45</xdr:row>
          <xdr:rowOff>0</xdr:rowOff>
        </xdr:from>
        <xdr:to>
          <xdr:col>4</xdr:col>
          <xdr:colOff>695325</xdr:colOff>
          <xdr:row>46</xdr:row>
          <xdr:rowOff>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solidFill>
              <a:srgbClr val="D7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409575</xdr:colOff>
          <xdr:row>45</xdr:row>
          <xdr:rowOff>0</xdr:rowOff>
        </xdr:from>
        <xdr:to>
          <xdr:col>6</xdr:col>
          <xdr:colOff>714375</xdr:colOff>
          <xdr:row>46</xdr:row>
          <xdr:rowOff>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solidFill>
              <a:srgbClr val="D7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400050</xdr:colOff>
          <xdr:row>45</xdr:row>
          <xdr:rowOff>0</xdr:rowOff>
        </xdr:from>
        <xdr:to>
          <xdr:col>8</xdr:col>
          <xdr:colOff>704850</xdr:colOff>
          <xdr:row>46</xdr:row>
          <xdr:rowOff>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solidFill>
              <a:srgbClr val="D7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400050</xdr:colOff>
          <xdr:row>46</xdr:row>
          <xdr:rowOff>0</xdr:rowOff>
        </xdr:from>
        <xdr:to>
          <xdr:col>2</xdr:col>
          <xdr:colOff>704850</xdr:colOff>
          <xdr:row>47</xdr:row>
          <xdr:rowOff>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solidFill>
              <a:srgbClr val="D7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390525</xdr:colOff>
          <xdr:row>46</xdr:row>
          <xdr:rowOff>0</xdr:rowOff>
        </xdr:from>
        <xdr:to>
          <xdr:col>4</xdr:col>
          <xdr:colOff>695325</xdr:colOff>
          <xdr:row>47</xdr:row>
          <xdr:rowOff>0</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solidFill>
              <a:srgbClr val="D7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409575</xdr:colOff>
          <xdr:row>46</xdr:row>
          <xdr:rowOff>0</xdr:rowOff>
        </xdr:from>
        <xdr:to>
          <xdr:col>6</xdr:col>
          <xdr:colOff>714375</xdr:colOff>
          <xdr:row>47</xdr:row>
          <xdr:rowOff>0</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solidFill>
              <a:srgbClr val="D7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400050</xdr:colOff>
          <xdr:row>46</xdr:row>
          <xdr:rowOff>0</xdr:rowOff>
        </xdr:from>
        <xdr:to>
          <xdr:col>8</xdr:col>
          <xdr:colOff>704850</xdr:colOff>
          <xdr:row>47</xdr:row>
          <xdr:rowOff>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solidFill>
              <a:srgbClr val="D7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400050</xdr:colOff>
          <xdr:row>47</xdr:row>
          <xdr:rowOff>0</xdr:rowOff>
        </xdr:from>
        <xdr:to>
          <xdr:col>2</xdr:col>
          <xdr:colOff>704850</xdr:colOff>
          <xdr:row>48</xdr:row>
          <xdr:rowOff>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solidFill>
              <a:srgbClr val="D7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390525</xdr:colOff>
          <xdr:row>47</xdr:row>
          <xdr:rowOff>0</xdr:rowOff>
        </xdr:from>
        <xdr:to>
          <xdr:col>4</xdr:col>
          <xdr:colOff>695325</xdr:colOff>
          <xdr:row>48</xdr:row>
          <xdr:rowOff>0</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solidFill>
              <a:srgbClr val="D7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409575</xdr:colOff>
          <xdr:row>47</xdr:row>
          <xdr:rowOff>0</xdr:rowOff>
        </xdr:from>
        <xdr:to>
          <xdr:col>6</xdr:col>
          <xdr:colOff>714375</xdr:colOff>
          <xdr:row>48</xdr:row>
          <xdr:rowOff>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solidFill>
              <a:srgbClr val="D7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400050</xdr:colOff>
          <xdr:row>47</xdr:row>
          <xdr:rowOff>0</xdr:rowOff>
        </xdr:from>
        <xdr:to>
          <xdr:col>8</xdr:col>
          <xdr:colOff>704850</xdr:colOff>
          <xdr:row>48</xdr:row>
          <xdr:rowOff>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solidFill>
              <a:srgbClr val="D7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400050</xdr:colOff>
          <xdr:row>43</xdr:row>
          <xdr:rowOff>0</xdr:rowOff>
        </xdr:from>
        <xdr:to>
          <xdr:col>2</xdr:col>
          <xdr:colOff>704850</xdr:colOff>
          <xdr:row>44</xdr:row>
          <xdr:rowOff>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solidFill>
              <a:srgbClr val="D7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390525</xdr:colOff>
          <xdr:row>43</xdr:row>
          <xdr:rowOff>0</xdr:rowOff>
        </xdr:from>
        <xdr:to>
          <xdr:col>4</xdr:col>
          <xdr:colOff>695325</xdr:colOff>
          <xdr:row>44</xdr:row>
          <xdr:rowOff>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solidFill>
              <a:srgbClr val="D7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409575</xdr:colOff>
          <xdr:row>43</xdr:row>
          <xdr:rowOff>0</xdr:rowOff>
        </xdr:from>
        <xdr:to>
          <xdr:col>6</xdr:col>
          <xdr:colOff>714375</xdr:colOff>
          <xdr:row>44</xdr:row>
          <xdr:rowOff>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solidFill>
              <a:srgbClr val="D7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400050</xdr:colOff>
          <xdr:row>43</xdr:row>
          <xdr:rowOff>0</xdr:rowOff>
        </xdr:from>
        <xdr:to>
          <xdr:col>8</xdr:col>
          <xdr:colOff>704850</xdr:colOff>
          <xdr:row>44</xdr:row>
          <xdr:rowOff>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solidFill>
              <a:srgbClr val="D7E4B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142875</xdr:colOff>
      <xdr:row>2</xdr:row>
      <xdr:rowOff>19050</xdr:rowOff>
    </xdr:from>
    <xdr:to>
      <xdr:col>9</xdr:col>
      <xdr:colOff>400050</xdr:colOff>
      <xdr:row>39</xdr:row>
      <xdr:rowOff>19050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3285" t="19826" r="23236" b="10439"/>
        <a:stretch>
          <a:fillRect/>
        </a:stretch>
      </xdr:blipFill>
      <xdr:spPr bwMode="auto">
        <a:xfrm>
          <a:off x="142875" y="419100"/>
          <a:ext cx="5743575" cy="5991225"/>
        </a:xfrm>
        <a:prstGeom prst="rect">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9525</xdr:colOff>
      <xdr:row>2</xdr:row>
      <xdr:rowOff>9524</xdr:rowOff>
    </xdr:from>
    <xdr:to>
      <xdr:col>18</xdr:col>
      <xdr:colOff>85725</xdr:colOff>
      <xdr:row>19</xdr:row>
      <xdr:rowOff>9525</xdr:rowOff>
    </xdr:to>
    <xdr:sp macro="" textlink="">
      <xdr:nvSpPr>
        <xdr:cNvPr id="5" name="TextBox 4">
          <a:hlinkClick xmlns:r="http://schemas.openxmlformats.org/officeDocument/2006/relationships" r:id="rId2"/>
        </xdr:cNvPr>
        <xdr:cNvSpPr txBox="1"/>
      </xdr:nvSpPr>
      <xdr:spPr>
        <a:xfrm>
          <a:off x="6105525" y="409574"/>
          <a:ext cx="4953000" cy="2752726"/>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lang="en-US" sz="1400" b="1"/>
            <a:t>DEER Peak Demand Reduction Calculations</a:t>
          </a:r>
          <a:endParaRPr lang="en-US" sz="1400" b="1">
            <a:solidFill>
              <a:schemeClr val="dk1"/>
            </a:solidFill>
            <a:effectLst/>
            <a:latin typeface="+mn-lt"/>
            <a:ea typeface="+mn-ea"/>
            <a:cs typeface="+mn-cs"/>
          </a:endParaRPr>
        </a:p>
        <a:p>
          <a:pPr>
            <a:lnSpc>
              <a:spcPts val="1200"/>
            </a:lnSpc>
          </a:pPr>
          <a:endParaRPr lang="en-US" sz="1100">
            <a:solidFill>
              <a:schemeClr val="dk1"/>
            </a:solidFill>
            <a:effectLst/>
            <a:latin typeface="+mn-lt"/>
            <a:ea typeface="+mn-ea"/>
            <a:cs typeface="+mn-cs"/>
          </a:endParaRPr>
        </a:p>
        <a:p>
          <a:pPr>
            <a:lnSpc>
              <a:spcPts val="1200"/>
            </a:lnSpc>
          </a:pPr>
          <a:r>
            <a:rPr lang="en-US" sz="1100">
              <a:solidFill>
                <a:schemeClr val="dk1"/>
              </a:solidFill>
              <a:effectLst/>
              <a:latin typeface="+mn-lt"/>
              <a:ea typeface="+mn-ea"/>
              <a:cs typeface="+mn-cs"/>
            </a:rPr>
            <a:t>DEER Peak reduction estimates depend on the measure type, measure operation, and level of data available. The DEER Peak method is the average grid level impact for a measure between 2:00 p.m. and 5:00 p.m. during the three consecutive weekday periods containing the weekday temperature with the hottest temperature of the year.</a:t>
          </a:r>
        </a:p>
        <a:p>
          <a:pPr>
            <a:lnSpc>
              <a:spcPts val="1200"/>
            </a:lnSpc>
          </a:pPr>
          <a:endParaRPr lang="en-US" sz="1100">
            <a:solidFill>
              <a:schemeClr val="dk1"/>
            </a:solidFill>
            <a:effectLst/>
            <a:latin typeface="+mn-lt"/>
            <a:ea typeface="+mn-ea"/>
            <a:cs typeface="+mn-cs"/>
          </a:endParaRPr>
        </a:p>
        <a:p>
          <a:pPr>
            <a:lnSpc>
              <a:spcPts val="1200"/>
            </a:lnSpc>
          </a:pPr>
          <a:r>
            <a:rPr lang="en-US" sz="1100">
              <a:solidFill>
                <a:schemeClr val="dk1"/>
              </a:solidFill>
              <a:effectLst/>
              <a:latin typeface="+mn-lt"/>
              <a:ea typeface="+mn-ea"/>
              <a:cs typeface="+mn-cs"/>
            </a:rPr>
            <a:t>The DEER Peak periods are defined by individual climate zones. Because the definition is based on average grid-level impacts it has been determined that all measures must use the predefined periods.</a:t>
          </a:r>
        </a:p>
        <a:p>
          <a:pPr>
            <a:lnSpc>
              <a:spcPts val="1200"/>
            </a:lnSpc>
          </a:pPr>
          <a:endParaRPr lang="en-US" sz="1100">
            <a:solidFill>
              <a:schemeClr val="dk1"/>
            </a:solidFill>
            <a:effectLst/>
            <a:latin typeface="+mn-lt"/>
            <a:ea typeface="+mn-ea"/>
            <a:cs typeface="+mn-cs"/>
          </a:endParaRPr>
        </a:p>
        <a:p>
          <a:pPr>
            <a:lnSpc>
              <a:spcPts val="1200"/>
            </a:lnSpc>
          </a:pPr>
          <a:r>
            <a:rPr lang="en-US" sz="1100" i="1">
              <a:solidFill>
                <a:schemeClr val="dk1"/>
              </a:solidFill>
              <a:effectLst/>
              <a:latin typeface="+mn-lt"/>
              <a:ea typeface="+mn-ea"/>
              <a:cs typeface="+mn-cs"/>
            </a:rPr>
            <a:t>Source: IOU Statewide Customized Offering Manual, Section 2: Customized Calculated Savings Guidelines</a:t>
          </a:r>
        </a:p>
        <a:p>
          <a:endParaRPr lang="en-US" sz="1100" i="1">
            <a:solidFill>
              <a:schemeClr val="dk1"/>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r>
            <a:rPr lang="en-US" sz="1100" u="sng">
              <a:solidFill>
                <a:schemeClr val="tx2"/>
              </a:solidFill>
              <a:effectLst/>
              <a:latin typeface="+mn-lt"/>
              <a:ea typeface="+mn-ea"/>
              <a:cs typeface="+mn-cs"/>
            </a:rPr>
            <a:t>Click here</a:t>
          </a:r>
          <a:r>
            <a:rPr lang="en-US" sz="1100" u="sng" baseline="0">
              <a:solidFill>
                <a:schemeClr val="tx2"/>
              </a:solidFill>
              <a:effectLst/>
              <a:latin typeface="+mn-lt"/>
              <a:ea typeface="+mn-ea"/>
              <a:cs typeface="+mn-cs"/>
            </a:rPr>
            <a:t> for a description of California Climate Zones</a:t>
          </a:r>
          <a:endParaRPr lang="en-US">
            <a:solidFill>
              <a:schemeClr val="tx2"/>
            </a:solidFill>
            <a:effectLst/>
          </a:endParaRPr>
        </a:p>
        <a:p>
          <a:pPr>
            <a:lnSpc>
              <a:spcPts val="1200"/>
            </a:lnSpc>
          </a:pPr>
          <a:endParaRPr lang="en-US" sz="1100">
            <a:solidFill>
              <a:schemeClr val="dk1"/>
            </a:solidFill>
            <a:effectLst/>
            <a:latin typeface="+mn-lt"/>
            <a:ea typeface="+mn-ea"/>
            <a:cs typeface="+mn-cs"/>
          </a:endParaRPr>
        </a:p>
        <a:p>
          <a:pPr>
            <a:lnSpc>
              <a:spcPts val="1200"/>
            </a:lnSpc>
          </a:pP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mailto:mclemson@calstate.edu"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18" Type="http://schemas.openxmlformats.org/officeDocument/2006/relationships/ctrlProp" Target="../ctrlProps/ctrlProp44.xml"/><Relationship Id="rId3" Type="http://schemas.openxmlformats.org/officeDocument/2006/relationships/drawing" Target="../drawings/drawing2.xml"/><Relationship Id="rId21" Type="http://schemas.openxmlformats.org/officeDocument/2006/relationships/ctrlProp" Target="../ctrlProps/ctrlProp47.xml"/><Relationship Id="rId7" Type="http://schemas.openxmlformats.org/officeDocument/2006/relationships/ctrlProp" Target="../ctrlProps/ctrlProp33.x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2" Type="http://schemas.openxmlformats.org/officeDocument/2006/relationships/printerSettings" Target="../printerSettings/printerSettings2.bin"/><Relationship Id="rId16" Type="http://schemas.openxmlformats.org/officeDocument/2006/relationships/ctrlProp" Target="../ctrlProps/ctrlProp42.xml"/><Relationship Id="rId20" Type="http://schemas.openxmlformats.org/officeDocument/2006/relationships/ctrlProp" Target="../ctrlProps/ctrlProp46.xml"/><Relationship Id="rId1" Type="http://schemas.openxmlformats.org/officeDocument/2006/relationships/hyperlink" Target="mailto:mclemson@calstate.edu" TargetMode="External"/><Relationship Id="rId6" Type="http://schemas.openxmlformats.org/officeDocument/2006/relationships/ctrlProp" Target="../ctrlProps/ctrlProp32.xml"/><Relationship Id="rId11" Type="http://schemas.openxmlformats.org/officeDocument/2006/relationships/ctrlProp" Target="../ctrlProps/ctrlProp37.xml"/><Relationship Id="rId24" Type="http://schemas.openxmlformats.org/officeDocument/2006/relationships/ctrlProp" Target="../ctrlProps/ctrlProp50.xml"/><Relationship Id="rId5" Type="http://schemas.openxmlformats.org/officeDocument/2006/relationships/ctrlProp" Target="../ctrlProps/ctrlProp31.xml"/><Relationship Id="rId15" Type="http://schemas.openxmlformats.org/officeDocument/2006/relationships/ctrlProp" Target="../ctrlProps/ctrlProp41.xml"/><Relationship Id="rId23" Type="http://schemas.openxmlformats.org/officeDocument/2006/relationships/ctrlProp" Target="../ctrlProps/ctrlProp49.xml"/><Relationship Id="rId10" Type="http://schemas.openxmlformats.org/officeDocument/2006/relationships/ctrlProp" Target="../ctrlProps/ctrlProp36.xml"/><Relationship Id="rId19" Type="http://schemas.openxmlformats.org/officeDocument/2006/relationships/ctrlProp" Target="../ctrlProps/ctrlProp45.xml"/><Relationship Id="rId4" Type="http://schemas.openxmlformats.org/officeDocument/2006/relationships/vmlDrawing" Target="../drawings/vmlDrawing2.v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6" tint="0.59999389629810485"/>
  </sheetPr>
  <dimension ref="A1:BF177"/>
  <sheetViews>
    <sheetView showGridLines="0" view="pageBreakPreview" zoomScaleNormal="100" zoomScaleSheetLayoutView="100" workbookViewId="0">
      <selection activeCell="C8" sqref="C8:J8"/>
    </sheetView>
  </sheetViews>
  <sheetFormatPr defaultRowHeight="12.75"/>
  <cols>
    <col min="1" max="1" width="27.5703125" style="1" customWidth="1"/>
    <col min="2" max="2" width="16" style="1" customWidth="1"/>
    <col min="3" max="3" width="15.140625" style="1" customWidth="1"/>
    <col min="4" max="4" width="1.28515625" style="1" customWidth="1"/>
    <col min="5" max="5" width="15.140625" style="1" customWidth="1"/>
    <col min="6" max="6" width="1.28515625" style="1" hidden="1" customWidth="1"/>
    <col min="7" max="7" width="15.140625" style="1" customWidth="1"/>
    <col min="8" max="8" width="1.28515625" style="1" hidden="1" customWidth="1"/>
    <col min="9" max="10" width="15.140625" style="1" customWidth="1"/>
    <col min="11" max="11" width="4.42578125" style="1" customWidth="1"/>
    <col min="12" max="12" width="7.28515625" style="6" customWidth="1"/>
    <col min="13" max="13" width="12.7109375" style="7" customWidth="1"/>
    <col min="14" max="14" width="9.140625" style="1"/>
    <col min="15" max="15" width="9.140625" style="1" customWidth="1"/>
    <col min="16" max="16" width="9.42578125" style="1" customWidth="1"/>
    <col min="17" max="25" width="9.140625" style="1" customWidth="1"/>
    <col min="26" max="26" width="2" style="1" bestFit="1" customWidth="1"/>
    <col min="27" max="27" width="2" style="58" hidden="1" customWidth="1"/>
    <col min="28" max="57" width="9.140625" style="1" hidden="1" customWidth="1"/>
    <col min="58" max="58" width="32.28515625" style="1" hidden="1" customWidth="1"/>
    <col min="59" max="16384" width="9.140625" style="1"/>
  </cols>
  <sheetData>
    <row r="1" spans="1:58" ht="18.75" customHeight="1">
      <c r="A1" s="176" t="s">
        <v>365</v>
      </c>
      <c r="B1" s="63"/>
      <c r="C1" s="63"/>
      <c r="D1" s="63"/>
      <c r="E1" s="63"/>
      <c r="F1" s="63"/>
      <c r="G1" s="63"/>
      <c r="H1" s="63"/>
      <c r="I1" s="63"/>
      <c r="J1" s="63"/>
      <c r="K1" s="86"/>
      <c r="L1" s="114"/>
      <c r="M1" s="218"/>
      <c r="AC1" s="268" t="s">
        <v>253</v>
      </c>
      <c r="AD1" s="391"/>
      <c r="AE1" s="268"/>
      <c r="AF1" s="268"/>
      <c r="AG1" s="268"/>
      <c r="AH1" s="268"/>
      <c r="AI1" s="268"/>
      <c r="AJ1" s="532"/>
      <c r="AK1" s="532"/>
      <c r="AL1" s="532"/>
      <c r="AM1" s="269"/>
      <c r="AN1" s="532"/>
      <c r="AO1" s="532"/>
      <c r="AP1" s="532"/>
      <c r="AQ1" s="532"/>
      <c r="AR1" s="533"/>
      <c r="AS1" s="533"/>
      <c r="AT1" s="533"/>
      <c r="AU1" s="533"/>
      <c r="AV1" s="270"/>
      <c r="AW1" s="270"/>
      <c r="AX1" s="270"/>
      <c r="AY1" s="268"/>
      <c r="AZ1" s="268"/>
      <c r="BA1" s="268"/>
      <c r="BB1" s="268"/>
      <c r="BC1" s="268"/>
      <c r="BD1" s="268"/>
      <c r="BE1" s="268"/>
      <c r="BF1" s="268"/>
    </row>
    <row r="2" spans="1:58" ht="6.75" customHeight="1">
      <c r="A2" s="80"/>
      <c r="B2" s="61"/>
      <c r="C2" s="177"/>
      <c r="D2" s="177"/>
      <c r="E2" s="177"/>
      <c r="F2" s="177"/>
      <c r="G2" s="177"/>
      <c r="H2" s="177"/>
      <c r="I2" s="177"/>
      <c r="J2" s="177"/>
      <c r="K2" s="80"/>
      <c r="L2" s="73"/>
      <c r="M2" s="219"/>
      <c r="AD2" s="271"/>
      <c r="AE2" s="271"/>
      <c r="AF2" s="271"/>
      <c r="AG2" s="271"/>
      <c r="AH2" s="271"/>
      <c r="AI2" s="271"/>
      <c r="AJ2" s="271"/>
      <c r="AK2" s="534" t="s">
        <v>254</v>
      </c>
      <c r="AL2" s="535"/>
      <c r="AM2" s="535"/>
      <c r="AN2" s="536"/>
      <c r="AO2" s="534" t="s">
        <v>255</v>
      </c>
      <c r="AP2" s="535"/>
      <c r="AQ2" s="536"/>
      <c r="AR2" s="535" t="s">
        <v>256</v>
      </c>
      <c r="AS2" s="535"/>
      <c r="AT2" s="535"/>
      <c r="AU2" s="535"/>
      <c r="AV2" s="272"/>
      <c r="AW2" s="272"/>
      <c r="AX2" s="273"/>
      <c r="AY2" s="271"/>
      <c r="AZ2" s="271"/>
      <c r="BA2" s="271"/>
      <c r="BB2" s="271"/>
      <c r="BC2" s="271"/>
      <c r="BD2" s="271"/>
      <c r="BE2" s="271"/>
      <c r="BF2" s="271"/>
    </row>
    <row r="3" spans="1:58" ht="15">
      <c r="A3" s="178" t="s">
        <v>106</v>
      </c>
      <c r="B3" s="61"/>
      <c r="C3" s="61"/>
      <c r="D3" s="61"/>
      <c r="E3" s="61"/>
      <c r="F3" s="61"/>
      <c r="G3" s="61"/>
      <c r="H3" s="61"/>
      <c r="I3" s="61"/>
      <c r="J3" s="72"/>
      <c r="K3" s="80"/>
      <c r="L3" s="73"/>
      <c r="M3" s="219"/>
      <c r="AD3" s="274"/>
      <c r="AE3" s="274"/>
      <c r="AF3" s="274"/>
      <c r="AG3" s="274"/>
      <c r="AH3" s="274"/>
      <c r="AI3" s="275"/>
      <c r="AJ3" s="274"/>
      <c r="AK3" s="537"/>
      <c r="AL3" s="538"/>
      <c r="AM3" s="538"/>
      <c r="AN3" s="539"/>
      <c r="AO3" s="537"/>
      <c r="AP3" s="538"/>
      <c r="AQ3" s="539"/>
      <c r="AR3" s="538"/>
      <c r="AS3" s="538"/>
      <c r="AT3" s="538"/>
      <c r="AU3" s="538"/>
      <c r="AV3" s="276"/>
      <c r="AW3" s="276"/>
      <c r="AX3" s="277"/>
      <c r="AY3" s="531" t="s">
        <v>257</v>
      </c>
      <c r="AZ3" s="531"/>
      <c r="BA3" s="531"/>
      <c r="BB3" s="531"/>
      <c r="BC3" s="531"/>
      <c r="BD3" s="531"/>
      <c r="BE3" s="531"/>
      <c r="BF3" s="531"/>
    </row>
    <row r="4" spans="1:58" ht="14.25" customHeight="1" thickBot="1">
      <c r="A4" s="140" t="s">
        <v>134</v>
      </c>
      <c r="B4" s="61"/>
      <c r="C4" s="61"/>
      <c r="D4" s="61"/>
      <c r="E4" s="61"/>
      <c r="F4" s="61"/>
      <c r="G4" s="61"/>
      <c r="H4" s="61"/>
      <c r="I4" s="61"/>
      <c r="J4" s="72"/>
      <c r="K4" s="80"/>
      <c r="L4" s="73"/>
      <c r="M4" s="219"/>
      <c r="AC4" s="278" t="s">
        <v>204</v>
      </c>
      <c r="AD4" s="278" t="s">
        <v>73</v>
      </c>
      <c r="AE4" s="278" t="s">
        <v>75</v>
      </c>
      <c r="AF4" s="278" t="s">
        <v>258</v>
      </c>
      <c r="AG4" s="278" t="s">
        <v>259</v>
      </c>
      <c r="AH4" s="278" t="s">
        <v>1</v>
      </c>
      <c r="AI4" s="279" t="s">
        <v>260</v>
      </c>
      <c r="AJ4" s="278" t="s">
        <v>48</v>
      </c>
      <c r="AK4" s="280" t="s">
        <v>261</v>
      </c>
      <c r="AL4" s="278" t="s">
        <v>262</v>
      </c>
      <c r="AM4" s="278" t="s">
        <v>263</v>
      </c>
      <c r="AN4" s="281" t="s">
        <v>264</v>
      </c>
      <c r="AO4" s="280" t="s">
        <v>265</v>
      </c>
      <c r="AP4" s="278" t="s">
        <v>266</v>
      </c>
      <c r="AQ4" s="281" t="s">
        <v>267</v>
      </c>
      <c r="AR4" s="280" t="s">
        <v>261</v>
      </c>
      <c r="AS4" s="282" t="s">
        <v>268</v>
      </c>
      <c r="AT4" s="278" t="s">
        <v>269</v>
      </c>
      <c r="AU4" s="278" t="s">
        <v>270</v>
      </c>
      <c r="AV4" s="283" t="s">
        <v>271</v>
      </c>
      <c r="AW4" s="284" t="s">
        <v>272</v>
      </c>
      <c r="AX4" s="285" t="s">
        <v>273</v>
      </c>
      <c r="AY4" s="280" t="s">
        <v>274</v>
      </c>
      <c r="AZ4" s="286" t="s">
        <v>275</v>
      </c>
      <c r="BA4" s="278" t="s">
        <v>276</v>
      </c>
      <c r="BB4" s="278" t="s">
        <v>262</v>
      </c>
      <c r="BC4" s="278" t="s">
        <v>277</v>
      </c>
      <c r="BD4" s="278" t="s">
        <v>278</v>
      </c>
      <c r="BE4" s="287" t="s">
        <v>279</v>
      </c>
      <c r="BF4" s="278" t="s">
        <v>280</v>
      </c>
    </row>
    <row r="5" spans="1:58" ht="5.25" customHeight="1">
      <c r="A5" s="140"/>
      <c r="B5" s="61"/>
      <c r="C5" s="61"/>
      <c r="D5" s="61"/>
      <c r="E5" s="61"/>
      <c r="F5" s="61"/>
      <c r="G5" s="61"/>
      <c r="H5" s="61"/>
      <c r="I5" s="61"/>
      <c r="J5" s="72"/>
      <c r="K5" s="80"/>
      <c r="L5" s="115"/>
      <c r="M5" s="219"/>
      <c r="AC5" s="1">
        <f>J32</f>
        <v>0</v>
      </c>
      <c r="AD5" s="288">
        <f>C20</f>
        <v>0</v>
      </c>
      <c r="AE5" s="1">
        <f>C30</f>
        <v>0</v>
      </c>
      <c r="AF5" s="1" t="s">
        <v>281</v>
      </c>
      <c r="AH5" s="289">
        <f>C31</f>
        <v>0</v>
      </c>
      <c r="AI5" s="290">
        <f>J34</f>
        <v>0</v>
      </c>
      <c r="AJ5" s="1">
        <f>C33</f>
        <v>0</v>
      </c>
      <c r="AK5" s="291">
        <f>B68</f>
        <v>0</v>
      </c>
      <c r="AL5" s="291">
        <f>B70</f>
        <v>0</v>
      </c>
      <c r="AM5" s="1" t="s">
        <v>282</v>
      </c>
      <c r="AN5" s="291">
        <f>B72</f>
        <v>0</v>
      </c>
      <c r="AO5" s="1">
        <f>IF(C81="lb/yr",B81,B81*1000000/1000)</f>
        <v>0</v>
      </c>
      <c r="AP5" s="291">
        <f>B83</f>
        <v>0</v>
      </c>
      <c r="AQ5" s="1">
        <f xml:space="preserve"> +IF(C85="Million Btu/yr",B85,B85*12000/1000000)     +IF(C87="Million Btu/yr",B87,B87*12000/1000000)</f>
        <v>0</v>
      </c>
      <c r="AR5" s="291">
        <f>B92</f>
        <v>0</v>
      </c>
      <c r="AS5" s="292" t="str">
        <f>L92</f>
        <v/>
      </c>
      <c r="AT5" s="291">
        <f>B94</f>
        <v>0</v>
      </c>
      <c r="AU5" s="291">
        <f>B96</f>
        <v>0</v>
      </c>
      <c r="AV5" s="293" t="str">
        <f>L96</f>
        <v/>
      </c>
      <c r="AW5" s="294">
        <f>AR5*3.412 + AU5*100</f>
        <v>0</v>
      </c>
      <c r="AX5" s="294" t="e">
        <f>AW5/C31</f>
        <v>#DIV/0!</v>
      </c>
      <c r="AY5" s="291">
        <f>B102</f>
        <v>0</v>
      </c>
      <c r="AZ5" s="295" t="e">
        <f>AY5/C31</f>
        <v>#DIV/0!</v>
      </c>
      <c r="BA5" s="290">
        <f>B103</f>
        <v>0</v>
      </c>
      <c r="BB5" s="291">
        <f>B106</f>
        <v>0</v>
      </c>
      <c r="BC5" s="290">
        <f>B107</f>
        <v>0</v>
      </c>
      <c r="BD5" s="291">
        <f>B113</f>
        <v>0</v>
      </c>
      <c r="BE5" s="295" t="e">
        <f>BD5/C31</f>
        <v>#DIV/0!</v>
      </c>
      <c r="BF5" s="290">
        <f>B114</f>
        <v>0</v>
      </c>
    </row>
    <row r="6" spans="1:58">
      <c r="A6" s="220" t="s">
        <v>192</v>
      </c>
      <c r="B6" s="179"/>
      <c r="C6" s="179"/>
      <c r="D6" s="126"/>
      <c r="E6" s="126"/>
      <c r="F6" s="126"/>
      <c r="G6" s="126"/>
      <c r="H6" s="126"/>
      <c r="I6" s="126"/>
      <c r="J6" s="180"/>
      <c r="K6" s="80"/>
      <c r="L6" s="73"/>
      <c r="M6" s="219"/>
    </row>
    <row r="7" spans="1:58" ht="6.75" customHeight="1">
      <c r="A7" s="221"/>
      <c r="B7" s="111"/>
      <c r="C7" s="111"/>
      <c r="D7" s="111"/>
      <c r="E7" s="111"/>
      <c r="F7" s="111"/>
      <c r="G7" s="111"/>
      <c r="H7" s="111"/>
      <c r="I7" s="111"/>
      <c r="J7" s="181"/>
      <c r="K7" s="80"/>
      <c r="L7" s="116"/>
      <c r="M7" s="219"/>
    </row>
    <row r="8" spans="1:58">
      <c r="A8" s="159" t="s">
        <v>3</v>
      </c>
      <c r="B8" s="175"/>
      <c r="C8" s="529"/>
      <c r="D8" s="529"/>
      <c r="E8" s="529"/>
      <c r="F8" s="529"/>
      <c r="G8" s="529"/>
      <c r="H8" s="529"/>
      <c r="I8" s="529"/>
      <c r="J8" s="530"/>
      <c r="K8" s="80"/>
      <c r="L8" s="73"/>
      <c r="M8" s="222"/>
    </row>
    <row r="9" spans="1:58">
      <c r="A9" s="160" t="s">
        <v>4</v>
      </c>
      <c r="B9" s="169"/>
      <c r="C9" s="529"/>
      <c r="D9" s="529"/>
      <c r="E9" s="529"/>
      <c r="F9" s="529"/>
      <c r="G9" s="529"/>
      <c r="H9" s="529"/>
      <c r="I9" s="529"/>
      <c r="J9" s="530"/>
      <c r="K9" s="80"/>
      <c r="L9" s="73"/>
      <c r="M9" s="222"/>
    </row>
    <row r="10" spans="1:58">
      <c r="A10" s="430" t="s">
        <v>0</v>
      </c>
      <c r="B10" s="431"/>
      <c r="C10" s="619"/>
      <c r="D10" s="529"/>
      <c r="E10" s="529"/>
      <c r="F10" s="529"/>
      <c r="G10" s="529"/>
      <c r="H10" s="529"/>
      <c r="I10" s="529"/>
      <c r="J10" s="530"/>
      <c r="K10" s="80"/>
      <c r="L10" s="73"/>
      <c r="M10" s="222"/>
    </row>
    <row r="11" spans="1:58">
      <c r="A11" s="432" t="s">
        <v>351</v>
      </c>
      <c r="B11" s="12"/>
      <c r="C11" s="583"/>
      <c r="D11" s="584"/>
      <c r="E11" s="584"/>
      <c r="F11" s="584"/>
      <c r="G11" s="584"/>
      <c r="H11" s="584"/>
      <c r="I11" s="584"/>
      <c r="J11" s="585"/>
      <c r="K11" s="80"/>
      <c r="L11" s="73"/>
      <c r="M11" s="222"/>
    </row>
    <row r="12" spans="1:58">
      <c r="A12" s="620" t="s">
        <v>135</v>
      </c>
      <c r="B12" s="621"/>
      <c r="C12" s="576"/>
      <c r="D12" s="574"/>
      <c r="E12" s="574"/>
      <c r="F12" s="574"/>
      <c r="G12" s="574"/>
      <c r="H12" s="574"/>
      <c r="I12" s="574"/>
      <c r="J12" s="575"/>
      <c r="K12" s="80"/>
      <c r="L12" s="73"/>
      <c r="M12" s="222"/>
    </row>
    <row r="13" spans="1:58">
      <c r="A13" s="173" t="s">
        <v>107</v>
      </c>
      <c r="B13" s="169"/>
      <c r="C13" s="573"/>
      <c r="D13" s="574"/>
      <c r="E13" s="574"/>
      <c r="F13" s="574"/>
      <c r="G13" s="574"/>
      <c r="H13" s="574"/>
      <c r="I13" s="574"/>
      <c r="J13" s="575"/>
      <c r="K13" s="80"/>
      <c r="L13" s="73"/>
      <c r="M13" s="222"/>
    </row>
    <row r="14" spans="1:58">
      <c r="A14" s="161" t="s">
        <v>126</v>
      </c>
      <c r="B14" s="174"/>
      <c r="C14" s="577"/>
      <c r="D14" s="578"/>
      <c r="E14" s="578"/>
      <c r="F14" s="578"/>
      <c r="G14" s="578"/>
      <c r="H14" s="578"/>
      <c r="I14" s="578"/>
      <c r="J14" s="579"/>
      <c r="K14" s="80"/>
      <c r="L14" s="73"/>
      <c r="M14" s="222"/>
    </row>
    <row r="15" spans="1:58">
      <c r="A15" s="172" t="s">
        <v>127</v>
      </c>
      <c r="B15" s="175"/>
      <c r="C15" s="576"/>
      <c r="D15" s="574"/>
      <c r="E15" s="574"/>
      <c r="F15" s="574"/>
      <c r="G15" s="574"/>
      <c r="H15" s="574"/>
      <c r="I15" s="574"/>
      <c r="J15" s="575"/>
      <c r="K15" s="80"/>
      <c r="L15" s="73"/>
      <c r="M15" s="222"/>
    </row>
    <row r="16" spans="1:58">
      <c r="A16" s="162" t="s">
        <v>107</v>
      </c>
      <c r="B16" s="169"/>
      <c r="C16" s="573"/>
      <c r="D16" s="574"/>
      <c r="E16" s="574"/>
      <c r="F16" s="574"/>
      <c r="G16" s="574"/>
      <c r="H16" s="574"/>
      <c r="I16" s="574"/>
      <c r="J16" s="575"/>
      <c r="K16" s="80"/>
      <c r="L16" s="73"/>
      <c r="M16" s="222"/>
    </row>
    <row r="17" spans="1:29">
      <c r="A17" s="433" t="s">
        <v>126</v>
      </c>
      <c r="B17" s="431"/>
      <c r="C17" s="570"/>
      <c r="D17" s="571"/>
      <c r="E17" s="571"/>
      <c r="F17" s="571"/>
      <c r="G17" s="571"/>
      <c r="H17" s="571"/>
      <c r="I17" s="571"/>
      <c r="J17" s="572"/>
      <c r="K17" s="80"/>
      <c r="L17" s="73"/>
      <c r="M17" s="222"/>
    </row>
    <row r="18" spans="1:29">
      <c r="A18" s="435" t="s">
        <v>352</v>
      </c>
      <c r="B18" s="434"/>
      <c r="C18" s="622" t="s">
        <v>380</v>
      </c>
      <c r="D18" s="609"/>
      <c r="E18" s="609"/>
      <c r="F18" s="525"/>
      <c r="G18" s="526" t="s">
        <v>379</v>
      </c>
      <c r="H18" s="525"/>
      <c r="I18" s="609" t="s">
        <v>381</v>
      </c>
      <c r="J18" s="610"/>
      <c r="K18" s="80"/>
      <c r="L18" s="73"/>
      <c r="M18" s="222"/>
      <c r="AB18" s="527"/>
      <c r="AC18" s="528">
        <f>IF($I$18=$AC$23,1.5,1)</f>
        <v>1</v>
      </c>
    </row>
    <row r="19" spans="1:29">
      <c r="A19" s="436" t="s">
        <v>353</v>
      </c>
      <c r="B19" s="12"/>
      <c r="C19" s="583"/>
      <c r="D19" s="584"/>
      <c r="E19" s="584"/>
      <c r="F19" s="584"/>
      <c r="G19" s="584"/>
      <c r="H19" s="584"/>
      <c r="I19" s="584"/>
      <c r="J19" s="585"/>
      <c r="K19" s="80"/>
      <c r="L19" s="73"/>
      <c r="M19" s="222"/>
      <c r="AB19" s="527"/>
      <c r="AC19" s="527"/>
    </row>
    <row r="20" spans="1:29">
      <c r="A20" s="171" t="s">
        <v>73</v>
      </c>
      <c r="B20" s="12"/>
      <c r="C20" s="580"/>
      <c r="D20" s="581"/>
      <c r="E20" s="581"/>
      <c r="F20" s="581"/>
      <c r="G20" s="581"/>
      <c r="H20" s="581"/>
      <c r="I20" s="581"/>
      <c r="J20" s="582"/>
      <c r="K20" s="80"/>
      <c r="L20" s="73"/>
      <c r="M20" s="222"/>
      <c r="AB20" s="527" t="s">
        <v>380</v>
      </c>
      <c r="AC20" s="527" t="s">
        <v>381</v>
      </c>
    </row>
    <row r="21" spans="1:29">
      <c r="A21" s="589" t="s">
        <v>335</v>
      </c>
      <c r="B21" s="590"/>
      <c r="C21" s="595" t="s">
        <v>334</v>
      </c>
      <c r="D21" s="596"/>
      <c r="E21" s="596"/>
      <c r="F21" s="596"/>
      <c r="G21" s="596"/>
      <c r="H21" s="596"/>
      <c r="I21" s="596"/>
      <c r="J21" s="597"/>
      <c r="K21" s="399"/>
      <c r="L21" s="399"/>
      <c r="N21" s="400"/>
      <c r="O21" s="400"/>
      <c r="P21" s="400"/>
      <c r="Q21" s="401"/>
      <c r="R21" s="401"/>
      <c r="S21" s="401"/>
      <c r="T21" s="401"/>
      <c r="U21" s="401"/>
      <c r="V21" s="401"/>
      <c r="W21" s="401"/>
      <c r="X21" s="401"/>
      <c r="Y21" s="401"/>
      <c r="Z21" s="401"/>
      <c r="AA21" s="401"/>
      <c r="AB21" s="527" t="s">
        <v>382</v>
      </c>
      <c r="AC21" s="527" t="s">
        <v>382</v>
      </c>
    </row>
    <row r="22" spans="1:29" ht="12.75" customHeight="1">
      <c r="A22" s="591"/>
      <c r="B22" s="592"/>
      <c r="C22" s="598"/>
      <c r="D22" s="599"/>
      <c r="E22" s="599"/>
      <c r="F22" s="599"/>
      <c r="G22" s="599"/>
      <c r="H22" s="599"/>
      <c r="I22" s="599"/>
      <c r="J22" s="600"/>
      <c r="K22" s="399"/>
      <c r="L22" s="399"/>
      <c r="N22" s="400"/>
      <c r="O22" s="400"/>
      <c r="P22" s="400"/>
      <c r="Q22" s="401"/>
      <c r="R22" s="401"/>
      <c r="S22" s="401"/>
      <c r="T22" s="401"/>
      <c r="U22" s="401"/>
      <c r="V22" s="401"/>
      <c r="W22" s="401"/>
      <c r="X22" s="401"/>
      <c r="Y22" s="401"/>
      <c r="Z22" s="401"/>
      <c r="AA22" s="401"/>
      <c r="AB22" s="527" t="s">
        <v>383</v>
      </c>
      <c r="AC22" s="527" t="s">
        <v>383</v>
      </c>
    </row>
    <row r="23" spans="1:29" ht="18" customHeight="1">
      <c r="A23" s="591"/>
      <c r="B23" s="592"/>
      <c r="C23" s="403"/>
      <c r="D23" s="601"/>
      <c r="E23" s="602"/>
      <c r="F23" s="602"/>
      <c r="G23" s="602"/>
      <c r="H23" s="602"/>
      <c r="I23" s="603"/>
      <c r="J23" s="408"/>
      <c r="N23" s="402"/>
      <c r="O23" s="401"/>
      <c r="P23" s="11"/>
      <c r="Q23" s="11"/>
      <c r="R23" s="401"/>
      <c r="S23" s="401"/>
      <c r="T23" s="401"/>
      <c r="U23" s="401"/>
      <c r="V23" s="401"/>
      <c r="AB23" s="527" t="s">
        <v>384</v>
      </c>
      <c r="AC23" s="527" t="s">
        <v>385</v>
      </c>
    </row>
    <row r="24" spans="1:29" ht="18.75" customHeight="1">
      <c r="A24" s="591"/>
      <c r="B24" s="592"/>
      <c r="C24" s="403"/>
      <c r="D24" s="604"/>
      <c r="E24" s="605"/>
      <c r="F24" s="605"/>
      <c r="G24" s="605"/>
      <c r="H24" s="605"/>
      <c r="I24" s="606"/>
      <c r="J24" s="404"/>
      <c r="N24" s="492"/>
      <c r="O24" s="493"/>
      <c r="P24" s="11"/>
      <c r="Q24" s="11"/>
      <c r="R24" s="493"/>
      <c r="S24" s="493"/>
      <c r="T24" s="493"/>
      <c r="U24" s="493"/>
      <c r="V24" s="493"/>
      <c r="AB24" s="527" t="s">
        <v>386</v>
      </c>
      <c r="AC24" s="527" t="s">
        <v>386</v>
      </c>
    </row>
    <row r="25" spans="1:29" ht="27" customHeight="1">
      <c r="A25" s="593"/>
      <c r="B25" s="594"/>
      <c r="C25" s="405"/>
      <c r="D25" s="406"/>
      <c r="E25" s="406"/>
      <c r="F25" s="391"/>
      <c r="G25" s="391"/>
      <c r="H25" s="407"/>
      <c r="I25" s="391"/>
      <c r="J25" s="12"/>
      <c r="N25" s="492"/>
      <c r="O25" s="493"/>
      <c r="P25" s="11"/>
      <c r="Q25" s="11"/>
      <c r="R25" s="493"/>
      <c r="S25" s="493"/>
      <c r="T25" s="493"/>
      <c r="U25" s="493"/>
      <c r="V25" s="493"/>
      <c r="AB25" s="527" t="s">
        <v>387</v>
      </c>
      <c r="AC25" s="527" t="s">
        <v>387</v>
      </c>
    </row>
    <row r="26" spans="1:29">
      <c r="A26" s="417" t="s">
        <v>350</v>
      </c>
      <c r="B26" s="12"/>
      <c r="C26" s="583"/>
      <c r="D26" s="574"/>
      <c r="E26" s="574"/>
      <c r="F26" s="574"/>
      <c r="G26" s="574"/>
      <c r="H26" s="574"/>
      <c r="I26" s="574"/>
      <c r="J26" s="575"/>
      <c r="K26" s="80"/>
      <c r="L26" s="73"/>
      <c r="M26" s="222"/>
    </row>
    <row r="27" spans="1:29" ht="8.25" customHeight="1">
      <c r="A27" s="86"/>
      <c r="B27" s="63"/>
      <c r="C27" s="63"/>
      <c r="D27" s="63"/>
      <c r="E27" s="63"/>
      <c r="F27" s="63"/>
      <c r="G27" s="63"/>
      <c r="H27" s="63"/>
      <c r="I27" s="63"/>
      <c r="J27" s="139"/>
      <c r="K27" s="80"/>
      <c r="L27" s="73"/>
      <c r="M27" s="222"/>
    </row>
    <row r="28" spans="1:29">
      <c r="A28" s="140" t="s">
        <v>236</v>
      </c>
      <c r="B28" s="61"/>
      <c r="C28" s="61"/>
      <c r="D28" s="61"/>
      <c r="E28" s="61"/>
      <c r="F28" s="61"/>
      <c r="G28" s="61"/>
      <c r="H28" s="61"/>
      <c r="I28" s="61"/>
      <c r="J28" s="61"/>
      <c r="K28" s="80"/>
      <c r="L28" s="73"/>
      <c r="M28" s="222"/>
    </row>
    <row r="29" spans="1:29" ht="6.75" customHeight="1">
      <c r="A29" s="170"/>
      <c r="B29" s="214"/>
      <c r="C29" s="154"/>
      <c r="D29" s="154"/>
      <c r="E29" s="154"/>
      <c r="F29" s="154"/>
      <c r="G29" s="154"/>
      <c r="H29" s="154"/>
      <c r="I29" s="154"/>
      <c r="J29" s="154"/>
      <c r="K29" s="80"/>
      <c r="L29" s="73"/>
      <c r="M29" s="222"/>
    </row>
    <row r="30" spans="1:29">
      <c r="A30" s="86" t="s">
        <v>75</v>
      </c>
      <c r="B30" s="164"/>
      <c r="C30" s="586"/>
      <c r="D30" s="529"/>
      <c r="E30" s="529"/>
      <c r="F30" s="529"/>
      <c r="G30" s="529"/>
      <c r="H30" s="529"/>
      <c r="I30" s="529"/>
      <c r="J30" s="530"/>
      <c r="K30" s="80"/>
      <c r="L30" s="117"/>
      <c r="M30" s="219"/>
    </row>
    <row r="31" spans="1:29">
      <c r="A31" s="80" t="s">
        <v>1</v>
      </c>
      <c r="B31" s="127"/>
      <c r="C31" s="392"/>
      <c r="D31" s="215" t="s">
        <v>2</v>
      </c>
      <c r="E31" s="155"/>
      <c r="F31" s="183"/>
      <c r="G31" s="183"/>
      <c r="H31" s="183"/>
      <c r="I31" s="216"/>
      <c r="J31" s="217"/>
      <c r="K31" s="61"/>
      <c r="L31" s="117"/>
      <c r="M31" s="219"/>
    </row>
    <row r="32" spans="1:29">
      <c r="A32" s="80" t="s">
        <v>136</v>
      </c>
      <c r="B32" s="127"/>
      <c r="C32" s="393"/>
      <c r="D32" s="80"/>
      <c r="E32" s="61"/>
      <c r="F32" s="61"/>
      <c r="G32" s="80"/>
      <c r="H32" s="61"/>
      <c r="I32" s="246" t="s">
        <v>204</v>
      </c>
      <c r="J32" s="393"/>
      <c r="K32" s="80"/>
      <c r="L32" s="117"/>
      <c r="M32" s="219"/>
    </row>
    <row r="33" spans="1:27" ht="12.75" customHeight="1">
      <c r="A33" s="80" t="s">
        <v>48</v>
      </c>
      <c r="B33" s="127"/>
      <c r="C33" s="393"/>
      <c r="D33" s="156"/>
      <c r="E33" s="61"/>
      <c r="F33" s="157"/>
      <c r="H33" s="158"/>
      <c r="I33" s="247" t="s">
        <v>195</v>
      </c>
      <c r="J33" s="393"/>
      <c r="K33" s="80"/>
      <c r="L33" s="73"/>
      <c r="M33" s="222"/>
    </row>
    <row r="34" spans="1:27">
      <c r="A34" s="80"/>
      <c r="B34" s="165"/>
      <c r="C34" s="166"/>
      <c r="D34" s="167"/>
      <c r="E34" s="168"/>
      <c r="F34" s="168"/>
      <c r="G34" s="61"/>
      <c r="H34" s="158"/>
      <c r="I34" s="248" t="s">
        <v>74</v>
      </c>
      <c r="J34" s="394"/>
      <c r="K34" s="80"/>
      <c r="L34" s="73"/>
      <c r="M34" s="222"/>
    </row>
    <row r="35" spans="1:27" ht="7.5" customHeight="1">
      <c r="A35" s="86"/>
      <c r="B35" s="63"/>
      <c r="C35" s="63"/>
      <c r="D35" s="153"/>
      <c r="E35" s="153"/>
      <c r="F35" s="153"/>
      <c r="G35" s="153"/>
      <c r="H35" s="153"/>
      <c r="I35" s="153"/>
      <c r="J35" s="63"/>
      <c r="K35" s="80"/>
      <c r="L35" s="73"/>
      <c r="M35" s="222"/>
    </row>
    <row r="36" spans="1:27" ht="25.5" customHeight="1">
      <c r="A36" s="587" t="s">
        <v>78</v>
      </c>
      <c r="B36" s="588"/>
      <c r="C36" s="588"/>
      <c r="D36" s="588"/>
      <c r="E36" s="588"/>
      <c r="F36" s="588"/>
      <c r="G36" s="588"/>
      <c r="H36" s="588"/>
      <c r="I36" s="588"/>
      <c r="J36" s="588"/>
      <c r="K36" s="80"/>
      <c r="L36" s="73"/>
      <c r="M36" s="222"/>
    </row>
    <row r="37" spans="1:27" ht="38.25">
      <c r="A37" s="223"/>
      <c r="B37" s="551"/>
      <c r="C37" s="607"/>
      <c r="D37" s="607"/>
      <c r="E37" s="607"/>
      <c r="F37" s="607"/>
      <c r="G37" s="607"/>
      <c r="H37" s="607"/>
      <c r="I37" s="607"/>
      <c r="J37" s="608"/>
      <c r="K37" s="540" t="s">
        <v>193</v>
      </c>
      <c r="L37" s="541"/>
      <c r="M37" s="542"/>
      <c r="Q37" s="56"/>
      <c r="R37" s="56"/>
      <c r="S37" s="56"/>
      <c r="T37" s="56"/>
      <c r="U37" s="56"/>
      <c r="V37" s="56"/>
      <c r="W37" s="56"/>
      <c r="X37" s="56"/>
      <c r="Z37" s="57">
        <f>B37</f>
        <v>0</v>
      </c>
      <c r="AA37" s="60" t="s">
        <v>219</v>
      </c>
    </row>
    <row r="38" spans="1:27" ht="27.75" customHeight="1">
      <c r="A38" s="560" t="s">
        <v>137</v>
      </c>
      <c r="B38" s="561"/>
      <c r="C38" s="561"/>
      <c r="D38" s="561"/>
      <c r="E38" s="561"/>
      <c r="F38" s="561"/>
      <c r="G38" s="561"/>
      <c r="H38" s="561"/>
      <c r="I38" s="561"/>
      <c r="J38" s="561"/>
      <c r="K38" s="80"/>
      <c r="L38" s="73"/>
      <c r="M38" s="222"/>
    </row>
    <row r="39" spans="1:27" ht="38.25">
      <c r="A39" s="223"/>
      <c r="B39" s="551"/>
      <c r="C39" s="552"/>
      <c r="D39" s="552"/>
      <c r="E39" s="552"/>
      <c r="F39" s="552"/>
      <c r="G39" s="552"/>
      <c r="H39" s="552"/>
      <c r="I39" s="552"/>
      <c r="J39" s="553"/>
      <c r="K39" s="540" t="s">
        <v>193</v>
      </c>
      <c r="L39" s="541"/>
      <c r="M39" s="542"/>
      <c r="Z39" s="57">
        <f>B39</f>
        <v>0</v>
      </c>
      <c r="AA39" s="60" t="s">
        <v>219</v>
      </c>
    </row>
    <row r="40" spans="1:27" ht="6.75" customHeight="1">
      <c r="A40" s="86"/>
      <c r="B40" s="63"/>
      <c r="C40" s="63"/>
      <c r="D40" s="63"/>
      <c r="E40" s="63"/>
      <c r="F40" s="63"/>
      <c r="G40" s="63"/>
      <c r="H40" s="63"/>
      <c r="I40" s="63"/>
      <c r="J40" s="139"/>
      <c r="K40" s="80"/>
      <c r="L40" s="73"/>
      <c r="M40" s="219"/>
    </row>
    <row r="41" spans="1:27">
      <c r="A41" s="140" t="s">
        <v>138</v>
      </c>
      <c r="B41" s="61"/>
      <c r="C41" s="61"/>
      <c r="D41" s="61"/>
      <c r="E41" s="61"/>
      <c r="F41" s="61"/>
      <c r="G41" s="61"/>
      <c r="H41" s="61"/>
      <c r="I41" s="61"/>
      <c r="J41" s="72"/>
      <c r="K41" s="80"/>
      <c r="L41" s="73"/>
      <c r="M41" s="219"/>
    </row>
    <row r="42" spans="1:27" ht="15" customHeight="1">
      <c r="A42" s="558" t="s">
        <v>139</v>
      </c>
      <c r="B42" s="559"/>
      <c r="C42" s="559"/>
      <c r="D42" s="559"/>
      <c r="E42" s="559"/>
      <c r="F42" s="559"/>
      <c r="G42" s="559"/>
      <c r="H42" s="559"/>
      <c r="I42" s="559"/>
      <c r="J42" s="559"/>
      <c r="K42" s="80"/>
      <c r="L42" s="73"/>
      <c r="M42" s="219"/>
    </row>
    <row r="43" spans="1:27" ht="24">
      <c r="A43" s="562"/>
      <c r="B43" s="30"/>
      <c r="C43" s="31"/>
      <c r="D43" s="31"/>
      <c r="E43" s="395" t="s">
        <v>149</v>
      </c>
      <c r="F43" s="31"/>
      <c r="G43" s="31" t="s">
        <v>147</v>
      </c>
      <c r="H43" s="31"/>
      <c r="I43" s="31" t="s">
        <v>148</v>
      </c>
      <c r="J43" s="32"/>
      <c r="K43" s="118"/>
      <c r="L43" s="73"/>
      <c r="M43" s="219"/>
    </row>
    <row r="44" spans="1:27">
      <c r="A44" s="563"/>
      <c r="B44" s="396" t="s">
        <v>144</v>
      </c>
      <c r="C44" s="33"/>
      <c r="D44" s="33"/>
      <c r="E44" s="33"/>
      <c r="F44" s="33"/>
      <c r="G44" s="33"/>
      <c r="H44" s="33"/>
      <c r="I44" s="33"/>
      <c r="J44" s="34"/>
      <c r="K44" s="119"/>
      <c r="L44" s="73"/>
      <c r="M44" s="219"/>
    </row>
    <row r="45" spans="1:27">
      <c r="A45" s="563"/>
      <c r="B45" s="396" t="s">
        <v>145</v>
      </c>
      <c r="C45" s="33"/>
      <c r="D45" s="33"/>
      <c r="E45" s="33"/>
      <c r="F45" s="33"/>
      <c r="G45" s="33"/>
      <c r="H45" s="33"/>
      <c r="I45" s="33"/>
      <c r="J45" s="34"/>
      <c r="K45" s="119"/>
      <c r="L45" s="73"/>
      <c r="M45" s="219"/>
    </row>
    <row r="46" spans="1:27">
      <c r="A46" s="563"/>
      <c r="B46" s="396" t="s">
        <v>146</v>
      </c>
      <c r="C46" s="33"/>
      <c r="D46" s="33"/>
      <c r="E46" s="33"/>
      <c r="F46" s="33"/>
      <c r="G46" s="33"/>
      <c r="H46" s="33"/>
      <c r="I46" s="33"/>
      <c r="J46" s="34"/>
      <c r="K46" s="119"/>
      <c r="L46" s="73"/>
      <c r="M46" s="219"/>
    </row>
    <row r="47" spans="1:27" ht="3.75" customHeight="1">
      <c r="A47" s="564"/>
      <c r="B47" s="35"/>
      <c r="C47" s="36"/>
      <c r="D47" s="36"/>
      <c r="E47" s="36"/>
      <c r="F47" s="36"/>
      <c r="G47" s="36"/>
      <c r="H47" s="36"/>
      <c r="I47" s="36"/>
      <c r="J47" s="37"/>
      <c r="K47" s="118"/>
      <c r="L47" s="73"/>
      <c r="M47" s="219"/>
    </row>
    <row r="48" spans="1:27" ht="7.5" customHeight="1">
      <c r="A48" s="86"/>
      <c r="B48" s="63"/>
      <c r="C48" s="63"/>
      <c r="D48" s="63"/>
      <c r="E48" s="63"/>
      <c r="F48" s="63"/>
      <c r="G48" s="63"/>
      <c r="H48" s="63"/>
      <c r="I48" s="63"/>
      <c r="J48" s="139"/>
      <c r="K48" s="80"/>
      <c r="L48" s="73"/>
      <c r="M48" s="219"/>
    </row>
    <row r="49" spans="1:27">
      <c r="A49" s="140" t="s">
        <v>140</v>
      </c>
      <c r="B49" s="61"/>
      <c r="C49" s="61"/>
      <c r="D49" s="61"/>
      <c r="E49" s="61"/>
      <c r="F49" s="61"/>
      <c r="G49" s="61"/>
      <c r="H49" s="61"/>
      <c r="I49" s="61"/>
      <c r="J49" s="72"/>
      <c r="K49" s="80"/>
      <c r="L49" s="73"/>
      <c r="M49" s="219"/>
    </row>
    <row r="50" spans="1:27" ht="40.5" customHeight="1">
      <c r="A50" s="568" t="s">
        <v>222</v>
      </c>
      <c r="B50" s="569"/>
      <c r="C50" s="569"/>
      <c r="D50" s="569"/>
      <c r="E50" s="569"/>
      <c r="F50" s="569"/>
      <c r="G50" s="569"/>
      <c r="H50" s="569"/>
      <c r="I50" s="569"/>
      <c r="J50" s="569"/>
      <c r="K50" s="80"/>
      <c r="L50" s="73"/>
      <c r="M50" s="219"/>
    </row>
    <row r="51" spans="1:27" ht="40.5" customHeight="1">
      <c r="A51" s="562"/>
      <c r="B51" s="30"/>
      <c r="C51" s="31" t="s">
        <v>133</v>
      </c>
      <c r="D51" s="31"/>
      <c r="E51" s="31" t="s">
        <v>151</v>
      </c>
      <c r="F51" s="31"/>
      <c r="G51" s="31" t="s">
        <v>152</v>
      </c>
      <c r="H51" s="31"/>
      <c r="I51" s="31" t="s">
        <v>153</v>
      </c>
      <c r="J51" s="32"/>
      <c r="K51" s="118"/>
      <c r="L51" s="73"/>
      <c r="M51" s="219"/>
    </row>
    <row r="52" spans="1:27">
      <c r="A52" s="563"/>
      <c r="B52" s="38" t="s">
        <v>128</v>
      </c>
      <c r="C52" s="33"/>
      <c r="D52" s="33"/>
      <c r="E52" s="33"/>
      <c r="F52" s="33"/>
      <c r="G52" s="33"/>
      <c r="H52" s="33"/>
      <c r="I52" s="33"/>
      <c r="J52" s="34"/>
      <c r="K52" s="119"/>
      <c r="L52" s="73"/>
      <c r="M52" s="219"/>
    </row>
    <row r="53" spans="1:27">
      <c r="A53" s="563"/>
      <c r="B53" s="38" t="s">
        <v>129</v>
      </c>
      <c r="C53" s="33"/>
      <c r="D53" s="33"/>
      <c r="E53" s="33"/>
      <c r="F53" s="33"/>
      <c r="G53" s="33"/>
      <c r="H53" s="33"/>
      <c r="I53" s="33"/>
      <c r="J53" s="34"/>
      <c r="K53" s="119"/>
      <c r="L53" s="73"/>
      <c r="M53" s="219"/>
    </row>
    <row r="54" spans="1:27">
      <c r="A54" s="563"/>
      <c r="B54" s="38" t="s">
        <v>130</v>
      </c>
      <c r="C54" s="33"/>
      <c r="D54" s="33"/>
      <c r="E54" s="33"/>
      <c r="F54" s="33"/>
      <c r="G54" s="33"/>
      <c r="H54" s="33"/>
      <c r="I54" s="33"/>
      <c r="J54" s="34"/>
      <c r="K54" s="119"/>
      <c r="L54" s="73"/>
      <c r="M54" s="219"/>
    </row>
    <row r="55" spans="1:27">
      <c r="A55" s="563"/>
      <c r="B55" s="38" t="s">
        <v>131</v>
      </c>
      <c r="C55" s="33"/>
      <c r="D55" s="33"/>
      <c r="E55" s="33"/>
      <c r="F55" s="33"/>
      <c r="G55" s="33"/>
      <c r="H55" s="33"/>
      <c r="I55" s="33"/>
      <c r="J55" s="34"/>
      <c r="K55" s="119"/>
      <c r="L55" s="73"/>
      <c r="M55" s="219"/>
    </row>
    <row r="56" spans="1:27">
      <c r="A56" s="563"/>
      <c r="B56" s="38" t="s">
        <v>132</v>
      </c>
      <c r="C56" s="33"/>
      <c r="D56" s="33"/>
      <c r="E56" s="33"/>
      <c r="F56" s="33"/>
      <c r="G56" s="33"/>
      <c r="H56" s="33"/>
      <c r="I56" s="33"/>
      <c r="J56" s="34"/>
      <c r="K56" s="119"/>
      <c r="L56" s="73"/>
      <c r="M56" s="219"/>
    </row>
    <row r="57" spans="1:27" ht="3.75" customHeight="1">
      <c r="A57" s="564"/>
      <c r="B57" s="35"/>
      <c r="C57" s="36"/>
      <c r="D57" s="36"/>
      <c r="E57" s="36"/>
      <c r="F57" s="36"/>
      <c r="G57" s="36"/>
      <c r="H57" s="36"/>
      <c r="I57" s="36"/>
      <c r="J57" s="37"/>
      <c r="K57" s="118"/>
      <c r="L57" s="73"/>
      <c r="M57" s="219"/>
    </row>
    <row r="58" spans="1:27" ht="7.5" customHeight="1">
      <c r="A58" s="224"/>
      <c r="B58" s="63"/>
      <c r="C58" s="63"/>
      <c r="D58" s="63"/>
      <c r="E58" s="63"/>
      <c r="F58" s="63"/>
      <c r="G58" s="63"/>
      <c r="H58" s="63"/>
      <c r="I58" s="63"/>
      <c r="J58" s="139"/>
      <c r="K58" s="80"/>
      <c r="L58" s="73"/>
      <c r="M58" s="219"/>
    </row>
    <row r="59" spans="1:27" ht="42" customHeight="1">
      <c r="A59" s="565" t="s">
        <v>150</v>
      </c>
      <c r="B59" s="566"/>
      <c r="C59" s="566"/>
      <c r="D59" s="566"/>
      <c r="E59" s="566"/>
      <c r="F59" s="566"/>
      <c r="G59" s="566"/>
      <c r="H59" s="566"/>
      <c r="I59" s="566"/>
      <c r="J59" s="567"/>
      <c r="K59" s="80"/>
      <c r="L59" s="73"/>
      <c r="M59" s="219"/>
    </row>
    <row r="60" spans="1:27" ht="38.25">
      <c r="A60" s="223"/>
      <c r="B60" s="551"/>
      <c r="C60" s="552"/>
      <c r="D60" s="552"/>
      <c r="E60" s="552"/>
      <c r="F60" s="552"/>
      <c r="G60" s="552"/>
      <c r="H60" s="552"/>
      <c r="I60" s="552"/>
      <c r="J60" s="553"/>
      <c r="K60" s="540" t="s">
        <v>193</v>
      </c>
      <c r="L60" s="541"/>
      <c r="M60" s="542"/>
      <c r="Z60" s="57">
        <f>B60</f>
        <v>0</v>
      </c>
      <c r="AA60" s="60" t="s">
        <v>219</v>
      </c>
    </row>
    <row r="61" spans="1:27" s="8" customFormat="1" ht="7.5" customHeight="1">
      <c r="A61" s="225"/>
      <c r="B61" s="71"/>
      <c r="C61" s="71"/>
      <c r="D61" s="71"/>
      <c r="E61" s="71"/>
      <c r="F61" s="71"/>
      <c r="G61" s="71"/>
      <c r="H61" s="71"/>
      <c r="I61" s="71"/>
      <c r="J61" s="91"/>
      <c r="K61" s="120"/>
      <c r="L61" s="121"/>
      <c r="M61" s="222"/>
      <c r="AA61" s="59"/>
    </row>
    <row r="62" spans="1:27" s="8" customFormat="1" ht="36.75" customHeight="1">
      <c r="A62" s="617" t="s">
        <v>154</v>
      </c>
      <c r="B62" s="617"/>
      <c r="C62" s="617"/>
      <c r="D62" s="617"/>
      <c r="E62" s="617"/>
      <c r="F62" s="617"/>
      <c r="G62" s="617"/>
      <c r="H62" s="617"/>
      <c r="I62" s="617"/>
      <c r="J62" s="618"/>
      <c r="K62" s="120"/>
      <c r="L62" s="121"/>
      <c r="M62" s="222"/>
      <c r="AA62" s="59"/>
    </row>
    <row r="63" spans="1:27" s="8" customFormat="1" ht="22.5" customHeight="1">
      <c r="A63" s="226"/>
      <c r="B63" s="613" t="s">
        <v>211</v>
      </c>
      <c r="C63" s="614"/>
      <c r="D63" s="614"/>
      <c r="E63" s="614"/>
      <c r="F63" s="614"/>
      <c r="G63" s="614"/>
      <c r="H63" s="614"/>
      <c r="I63" s="614"/>
      <c r="J63" s="615"/>
      <c r="K63" s="120"/>
      <c r="L63" s="121"/>
      <c r="M63" s="222"/>
      <c r="AA63" s="59"/>
    </row>
    <row r="64" spans="1:27">
      <c r="A64" s="86"/>
      <c r="B64" s="63"/>
      <c r="C64" s="63"/>
      <c r="D64" s="63"/>
      <c r="E64" s="63"/>
      <c r="F64" s="63"/>
      <c r="G64" s="63"/>
      <c r="H64" s="63"/>
      <c r="I64" s="63"/>
      <c r="J64" s="139"/>
      <c r="K64" s="61"/>
      <c r="L64" s="73"/>
      <c r="M64" s="219"/>
    </row>
    <row r="65" spans="1:27">
      <c r="A65" s="140" t="s">
        <v>155</v>
      </c>
      <c r="B65" s="61"/>
      <c r="C65" s="61"/>
      <c r="D65" s="61"/>
      <c r="E65" s="61"/>
      <c r="F65" s="61"/>
      <c r="G65" s="61"/>
      <c r="H65" s="61"/>
      <c r="I65" s="61"/>
      <c r="J65" s="72"/>
      <c r="K65" s="61"/>
      <c r="L65" s="73"/>
      <c r="M65" s="219"/>
    </row>
    <row r="66" spans="1:27">
      <c r="A66" s="611" t="s">
        <v>82</v>
      </c>
      <c r="B66" s="616"/>
      <c r="C66" s="616"/>
      <c r="D66" s="616"/>
      <c r="E66" s="616"/>
      <c r="F66" s="616"/>
      <c r="G66" s="616"/>
      <c r="H66" s="616"/>
      <c r="I66" s="616"/>
      <c r="J66" s="616"/>
      <c r="K66" s="616"/>
      <c r="L66" s="141" t="s">
        <v>216</v>
      </c>
      <c r="M66" s="219"/>
    </row>
    <row r="67" spans="1:27">
      <c r="A67" s="227" t="s">
        <v>170</v>
      </c>
      <c r="B67" s="62"/>
      <c r="C67" s="62"/>
      <c r="D67" s="62"/>
      <c r="E67" s="62"/>
      <c r="F67" s="62"/>
      <c r="G67" s="62"/>
      <c r="H67" s="62"/>
      <c r="I67" s="62"/>
      <c r="J67" s="74"/>
      <c r="K67" s="62"/>
      <c r="L67" s="122"/>
      <c r="M67" s="228"/>
    </row>
    <row r="68" spans="1:27">
      <c r="A68" s="229"/>
      <c r="B68" s="39"/>
      <c r="C68" s="20" t="s">
        <v>167</v>
      </c>
      <c r="D68" s="548"/>
      <c r="E68" s="549"/>
      <c r="F68" s="549"/>
      <c r="G68" s="549"/>
      <c r="H68" s="549"/>
      <c r="I68" s="549"/>
      <c r="J68" s="550"/>
      <c r="K68" s="90"/>
      <c r="L68" s="22" t="str">
        <f>IF(OR(ISBLANK($C$31),ISBLANK(B68)),"",ROUND(B68/$C$31,2))</f>
        <v/>
      </c>
      <c r="M68" s="230" t="s">
        <v>197</v>
      </c>
    </row>
    <row r="69" spans="1:27">
      <c r="A69" s="231" t="s">
        <v>171</v>
      </c>
      <c r="B69" s="64"/>
      <c r="C69" s="147"/>
      <c r="D69" s="148"/>
      <c r="E69" s="148"/>
      <c r="F69" s="148"/>
      <c r="G69" s="148"/>
      <c r="H69" s="148"/>
      <c r="I69" s="148"/>
      <c r="J69" s="149"/>
      <c r="K69" s="61"/>
      <c r="L69" s="152"/>
      <c r="M69" s="219"/>
    </row>
    <row r="70" spans="1:27">
      <c r="A70" s="229"/>
      <c r="B70" s="40"/>
      <c r="C70" s="20" t="s">
        <v>168</v>
      </c>
      <c r="D70" s="548"/>
      <c r="E70" s="549"/>
      <c r="F70" s="549"/>
      <c r="G70" s="549"/>
      <c r="H70" s="549"/>
      <c r="I70" s="549"/>
      <c r="J70" s="550"/>
      <c r="K70" s="90"/>
      <c r="L70" s="22" t="str">
        <f>IF(OR(ISBLANK($C$31),ISBLANK(B70)),"",ROUND(B70*1000/$C$31,2))</f>
        <v/>
      </c>
      <c r="M70" s="230" t="s">
        <v>202</v>
      </c>
    </row>
    <row r="71" spans="1:27">
      <c r="A71" s="231" t="s">
        <v>172</v>
      </c>
      <c r="B71" s="64"/>
      <c r="C71" s="146"/>
      <c r="D71" s="150"/>
      <c r="E71" s="150"/>
      <c r="F71" s="150"/>
      <c r="G71" s="150"/>
      <c r="H71" s="150"/>
      <c r="I71" s="150"/>
      <c r="J71" s="151"/>
      <c r="K71" s="61"/>
      <c r="L71" s="152"/>
      <c r="M71" s="219"/>
    </row>
    <row r="72" spans="1:27">
      <c r="A72" s="90"/>
      <c r="B72" s="40"/>
      <c r="C72" s="20" t="s">
        <v>169</v>
      </c>
      <c r="D72" s="548"/>
      <c r="E72" s="549"/>
      <c r="F72" s="549"/>
      <c r="G72" s="549"/>
      <c r="H72" s="549"/>
      <c r="I72" s="549"/>
      <c r="J72" s="550"/>
      <c r="K72" s="90"/>
      <c r="L72" s="22" t="str">
        <f>IF(OR(ISBLANK($C$31),ISBLANK(B72)),"",ROUND(B72/$C$31,2))</f>
        <v/>
      </c>
      <c r="M72" s="230" t="s">
        <v>199</v>
      </c>
    </row>
    <row r="73" spans="1:27">
      <c r="A73" s="90"/>
      <c r="B73" s="124"/>
      <c r="C73" s="124"/>
      <c r="D73" s="124"/>
      <c r="E73" s="124"/>
      <c r="F73" s="124"/>
      <c r="G73" s="124"/>
      <c r="H73" s="124"/>
      <c r="I73" s="142"/>
      <c r="J73" s="146"/>
      <c r="K73" s="61"/>
      <c r="L73" s="132"/>
      <c r="M73" s="232"/>
    </row>
    <row r="74" spans="1:27">
      <c r="A74" s="233" t="s">
        <v>189</v>
      </c>
      <c r="B74" s="143"/>
      <c r="C74" s="104"/>
      <c r="D74" s="104"/>
      <c r="E74" s="104"/>
      <c r="F74" s="104"/>
      <c r="G74" s="104"/>
      <c r="H74" s="104"/>
      <c r="I74" s="127"/>
      <c r="J74" s="39"/>
      <c r="K74" s="90"/>
      <c r="L74" s="73"/>
      <c r="M74" s="219"/>
    </row>
    <row r="75" spans="1:27">
      <c r="A75" s="233" t="s">
        <v>203</v>
      </c>
      <c r="B75" s="144"/>
      <c r="C75" s="109"/>
      <c r="D75" s="109"/>
      <c r="E75" s="109"/>
      <c r="F75" s="109"/>
      <c r="G75" s="109"/>
      <c r="H75" s="109"/>
      <c r="I75" s="145"/>
      <c r="J75" s="146"/>
      <c r="K75" s="64"/>
      <c r="L75" s="132"/>
      <c r="M75" s="232"/>
    </row>
    <row r="76" spans="1:27" ht="38.25">
      <c r="A76" s="234"/>
      <c r="B76" s="551"/>
      <c r="C76" s="552"/>
      <c r="D76" s="552"/>
      <c r="E76" s="552"/>
      <c r="F76" s="552"/>
      <c r="G76" s="552"/>
      <c r="H76" s="552"/>
      <c r="I76" s="552"/>
      <c r="J76" s="553"/>
      <c r="K76" s="554" t="s">
        <v>193</v>
      </c>
      <c r="L76" s="555"/>
      <c r="M76" s="555"/>
      <c r="Z76" s="57">
        <f>B76</f>
        <v>0</v>
      </c>
      <c r="AA76" s="60" t="s">
        <v>219</v>
      </c>
    </row>
    <row r="77" spans="1:27" ht="7.5" customHeight="1">
      <c r="A77" s="235"/>
      <c r="B77" s="71"/>
      <c r="C77" s="71"/>
      <c r="D77" s="71"/>
      <c r="E77" s="71"/>
      <c r="F77" s="71"/>
      <c r="G77" s="71"/>
      <c r="H77" s="71"/>
      <c r="I77" s="71"/>
      <c r="J77" s="71"/>
      <c r="K77" s="139"/>
      <c r="L77" s="114"/>
      <c r="M77" s="218"/>
    </row>
    <row r="78" spans="1:27">
      <c r="A78" s="236" t="s">
        <v>141</v>
      </c>
      <c r="B78" s="61"/>
      <c r="C78" s="104"/>
      <c r="D78" s="104"/>
      <c r="E78" s="104"/>
      <c r="F78" s="104"/>
      <c r="G78" s="104"/>
      <c r="H78" s="104"/>
      <c r="I78" s="104"/>
      <c r="J78" s="105"/>
      <c r="K78" s="61"/>
      <c r="L78" s="73"/>
      <c r="M78" s="219"/>
    </row>
    <row r="79" spans="1:27" ht="52.5" customHeight="1">
      <c r="A79" s="611" t="s">
        <v>156</v>
      </c>
      <c r="B79" s="612"/>
      <c r="C79" s="612"/>
      <c r="D79" s="612"/>
      <c r="E79" s="612"/>
      <c r="F79" s="612"/>
      <c r="G79" s="612"/>
      <c r="H79" s="612"/>
      <c r="I79" s="612"/>
      <c r="J79" s="612"/>
      <c r="K79" s="61"/>
      <c r="L79" s="126" t="s">
        <v>217</v>
      </c>
      <c r="M79" s="219"/>
    </row>
    <row r="80" spans="1:27">
      <c r="A80" s="237" t="s">
        <v>166</v>
      </c>
      <c r="B80" s="134"/>
      <c r="C80" s="135" t="s">
        <v>157</v>
      </c>
      <c r="D80" s="136"/>
      <c r="E80" s="136"/>
      <c r="F80" s="136"/>
      <c r="G80" s="136"/>
      <c r="H80" s="136"/>
      <c r="I80" s="136"/>
      <c r="J80" s="137"/>
      <c r="K80" s="138"/>
      <c r="L80" s="132"/>
      <c r="M80" s="232"/>
      <c r="O80" s="85" t="s">
        <v>212</v>
      </c>
    </row>
    <row r="81" spans="1:18">
      <c r="A81" s="234"/>
      <c r="B81" s="39"/>
      <c r="C81" s="42"/>
      <c r="D81" s="545"/>
      <c r="E81" s="546"/>
      <c r="F81" s="546"/>
      <c r="G81" s="546"/>
      <c r="H81" s="546"/>
      <c r="I81" s="546"/>
      <c r="J81" s="547"/>
      <c r="K81" s="90"/>
      <c r="L81" s="22" t="str">
        <f>IF( OR(ISBLANK($C$31),ISBLANK(C81),ISBLANK(B81)),  "",  ROUND(  IF(C81="lb/yr", B81*$O$81/$O$83/$C$31,          B81*1000000/$O$83/$G$129/$C$31),2 )   )</f>
        <v/>
      </c>
      <c r="M81" s="230" t="s">
        <v>198</v>
      </c>
      <c r="O81" s="65">
        <v>1000</v>
      </c>
      <c r="P81" s="66" t="s">
        <v>196</v>
      </c>
    </row>
    <row r="82" spans="1:18">
      <c r="A82" s="231" t="s">
        <v>163</v>
      </c>
      <c r="B82" s="64"/>
      <c r="C82" s="129"/>
      <c r="D82" s="130"/>
      <c r="E82" s="130"/>
      <c r="F82" s="130"/>
      <c r="G82" s="130"/>
      <c r="H82" s="130"/>
      <c r="I82" s="130"/>
      <c r="J82" s="131"/>
      <c r="K82" s="90"/>
      <c r="L82" s="132"/>
      <c r="M82" s="219"/>
      <c r="O82" s="67">
        <v>10</v>
      </c>
      <c r="P82" s="66" t="s">
        <v>200</v>
      </c>
    </row>
    <row r="83" spans="1:18">
      <c r="A83" s="234"/>
      <c r="B83" s="39"/>
      <c r="C83" s="20" t="s">
        <v>160</v>
      </c>
      <c r="D83" s="545"/>
      <c r="E83" s="546"/>
      <c r="F83" s="546"/>
      <c r="G83" s="546"/>
      <c r="H83" s="546"/>
      <c r="I83" s="546"/>
      <c r="J83" s="547"/>
      <c r="K83" s="90"/>
      <c r="L83" s="22" t="str">
        <f>IF(OR(ISBLANK($C$31),ISBLANK(B83)),"",ROUND(B83*1000000/$O$83/$G$129/$C$31,2))</f>
        <v/>
      </c>
      <c r="M83" s="230" t="s">
        <v>199</v>
      </c>
      <c r="O83" s="65">
        <v>100000</v>
      </c>
      <c r="P83" s="66" t="s">
        <v>213</v>
      </c>
      <c r="R83" s="9"/>
    </row>
    <row r="84" spans="1:18">
      <c r="A84" s="231" t="s">
        <v>164</v>
      </c>
      <c r="B84" s="64"/>
      <c r="C84" s="129"/>
      <c r="D84" s="130"/>
      <c r="E84" s="130"/>
      <c r="F84" s="130"/>
      <c r="G84" s="130"/>
      <c r="H84" s="130"/>
      <c r="I84" s="130"/>
      <c r="J84" s="131"/>
      <c r="K84" s="90"/>
      <c r="L84" s="132"/>
      <c r="M84" s="219"/>
      <c r="O84" s="65">
        <v>12000</v>
      </c>
      <c r="P84" s="66" t="s">
        <v>214</v>
      </c>
    </row>
    <row r="85" spans="1:18">
      <c r="A85" s="234"/>
      <c r="B85" s="39"/>
      <c r="C85" s="42"/>
      <c r="D85" s="545"/>
      <c r="E85" s="546"/>
      <c r="F85" s="546"/>
      <c r="G85" s="546"/>
      <c r="H85" s="546"/>
      <c r="I85" s="546"/>
      <c r="J85" s="547"/>
      <c r="K85" s="90"/>
      <c r="L85" s="23" t="str">
        <f>IF( OR(ISBLANK($C$31),ISBLANK(C85),ISBLANK(B85)),  "",  ROUND(  IF(C85="ton-hr/yr", B85*$I$129/$C$31, B85*1000000/$O$84*$I$129/$C$31),2 )   )</f>
        <v/>
      </c>
      <c r="M85" s="230" t="s">
        <v>197</v>
      </c>
    </row>
    <row r="86" spans="1:18">
      <c r="A86" s="231" t="s">
        <v>165</v>
      </c>
      <c r="B86" s="64"/>
      <c r="C86" s="129"/>
      <c r="D86" s="130"/>
      <c r="E86" s="130"/>
      <c r="F86" s="130"/>
      <c r="G86" s="130"/>
      <c r="H86" s="130"/>
      <c r="I86" s="130"/>
      <c r="J86" s="131"/>
      <c r="K86" s="90"/>
      <c r="L86" s="132"/>
      <c r="M86" s="219"/>
    </row>
    <row r="87" spans="1:18">
      <c r="A87" s="90"/>
      <c r="B87" s="39"/>
      <c r="C87" s="42"/>
      <c r="D87" s="545"/>
      <c r="E87" s="546"/>
      <c r="F87" s="546"/>
      <c r="G87" s="546"/>
      <c r="H87" s="546"/>
      <c r="I87" s="546"/>
      <c r="J87" s="547"/>
      <c r="K87" s="90"/>
      <c r="L87" s="22" t="str">
        <f>IF( OR(ISBLANK($C$31),ISBLANK(C87),ISBLANK(B87)),  "",  ROUND(  IF(C87="ton-hr/yr", B87*$G$132/$C$31, B87*1000000/$O$84*$G$132/$C$31),2 )   )</f>
        <v/>
      </c>
      <c r="M87" s="230" t="s">
        <v>199</v>
      </c>
    </row>
    <row r="88" spans="1:18">
      <c r="A88" s="90"/>
      <c r="B88" s="124"/>
      <c r="C88" s="124"/>
      <c r="D88" s="124"/>
      <c r="E88" s="124"/>
      <c r="F88" s="124"/>
      <c r="G88" s="124"/>
      <c r="H88" s="124"/>
      <c r="I88" s="124"/>
      <c r="J88" s="123"/>
      <c r="K88" s="63"/>
      <c r="L88" s="114"/>
      <c r="M88" s="218"/>
    </row>
    <row r="89" spans="1:18">
      <c r="A89" s="238" t="s">
        <v>142</v>
      </c>
      <c r="B89" s="61"/>
      <c r="C89" s="104"/>
      <c r="D89" s="104"/>
      <c r="E89" s="104"/>
      <c r="F89" s="104"/>
      <c r="G89" s="104"/>
      <c r="H89" s="104"/>
      <c r="I89" s="104"/>
      <c r="J89" s="105"/>
      <c r="K89" s="61"/>
      <c r="L89" s="73"/>
      <c r="M89" s="219"/>
    </row>
    <row r="90" spans="1:18" ht="41.25" customHeight="1">
      <c r="A90" s="556" t="s">
        <v>220</v>
      </c>
      <c r="B90" s="556"/>
      <c r="C90" s="556"/>
      <c r="D90" s="556"/>
      <c r="E90" s="556"/>
      <c r="F90" s="556"/>
      <c r="G90" s="556"/>
      <c r="H90" s="556"/>
      <c r="I90" s="556"/>
      <c r="J90" s="556"/>
      <c r="K90" s="61"/>
      <c r="L90" s="126" t="s">
        <v>218</v>
      </c>
      <c r="M90" s="219"/>
    </row>
    <row r="91" spans="1:18">
      <c r="A91" s="231" t="s">
        <v>170</v>
      </c>
      <c r="B91" s="111"/>
      <c r="C91" s="109"/>
      <c r="D91" s="103"/>
      <c r="E91" s="104"/>
      <c r="F91" s="104"/>
      <c r="G91" s="104"/>
      <c r="H91" s="104"/>
      <c r="I91" s="104"/>
      <c r="J91" s="125"/>
      <c r="K91" s="62"/>
      <c r="L91" s="122"/>
      <c r="M91" s="228"/>
    </row>
    <row r="92" spans="1:18">
      <c r="A92" s="234"/>
      <c r="B92" s="21">
        <f>B68 + IF(  C85="Ton-hr/yr",B85*$I$129,      IF(C85="Million Btu/yr",B85*1000000/$O$84*$I$129,0))</f>
        <v>0</v>
      </c>
      <c r="C92" s="20" t="s">
        <v>167</v>
      </c>
      <c r="D92" s="103"/>
      <c r="E92" s="104"/>
      <c r="F92" s="104"/>
      <c r="G92" s="104"/>
      <c r="H92" s="104"/>
      <c r="I92" s="104"/>
      <c r="J92" s="105"/>
      <c r="K92" s="127"/>
      <c r="L92" s="23" t="str">
        <f>IF(ISBLANK($C$31),"",ROUND(B92/$C$31,2))</f>
        <v/>
      </c>
      <c r="M92" s="230" t="str">
        <f>IF(ISBLANK(C92),"",C92&amp;"-sq.ft.")</f>
        <v>kWh/yr-sq.ft.</v>
      </c>
    </row>
    <row r="93" spans="1:18">
      <c r="A93" s="231" t="s">
        <v>171</v>
      </c>
      <c r="B93" s="182"/>
      <c r="C93" s="203" t="s">
        <v>103</v>
      </c>
      <c r="D93" s="106"/>
      <c r="E93" s="107"/>
      <c r="F93" s="107"/>
      <c r="G93" s="107"/>
      <c r="H93" s="107"/>
      <c r="I93" s="107"/>
      <c r="J93" s="108"/>
      <c r="K93" s="127"/>
      <c r="L93" s="128"/>
      <c r="M93" s="239"/>
    </row>
    <row r="94" spans="1:18">
      <c r="A94" s="234"/>
      <c r="B94" s="21">
        <f>B70</f>
        <v>0</v>
      </c>
      <c r="C94" s="20" t="s">
        <v>168</v>
      </c>
      <c r="D94" s="103"/>
      <c r="E94" s="104"/>
      <c r="F94" s="104"/>
      <c r="G94" s="104"/>
      <c r="H94" s="104"/>
      <c r="I94" s="104"/>
      <c r="J94" s="105"/>
      <c r="K94" s="127"/>
      <c r="L94" s="22" t="str">
        <f>IF(ISBLANK($C$31),"",ROUND(B94*1000/$C$31,2))</f>
        <v/>
      </c>
      <c r="M94" s="230" t="s">
        <v>202</v>
      </c>
    </row>
    <row r="95" spans="1:18">
      <c r="A95" s="231" t="s">
        <v>173</v>
      </c>
      <c r="B95" s="182"/>
      <c r="C95" s="133"/>
      <c r="D95" s="103"/>
      <c r="E95" s="104"/>
      <c r="F95" s="104"/>
      <c r="G95" s="104"/>
      <c r="H95" s="104"/>
      <c r="I95" s="104"/>
      <c r="J95" s="105"/>
      <c r="K95" s="127"/>
      <c r="L95" s="128"/>
      <c r="M95" s="239"/>
    </row>
    <row r="96" spans="1:18">
      <c r="A96" s="90"/>
      <c r="B96" s="21">
        <f>B72 + IF(C81="lb/yr",B81*$O$81/$O$83/$G$129,IF(C81="Million Btu/yr",B81*10/G129,0)) + B83*10/G129 + IF(C87="Ton-hr/yr",B87*$G$132,IF(C87="Million Btu/yr",B87*1000000/$O$84*$G$132,0))</f>
        <v>0</v>
      </c>
      <c r="C96" s="20" t="s">
        <v>169</v>
      </c>
      <c r="D96" s="103"/>
      <c r="E96" s="104"/>
      <c r="F96" s="104"/>
      <c r="G96" s="104"/>
      <c r="H96" s="104"/>
      <c r="I96" s="104"/>
      <c r="J96" s="105"/>
      <c r="K96" s="127"/>
      <c r="L96" s="22" t="str">
        <f>IF(ISBLANK($C$31),"",ROUND(B96/$C$31,2))</f>
        <v/>
      </c>
      <c r="M96" s="230" t="str">
        <f>IF(ISBLANK(C96),"",C96&amp;"-sq.ft.")</f>
        <v>therm/yr-sq.ft.</v>
      </c>
    </row>
    <row r="97" spans="1:27">
      <c r="A97" s="90"/>
      <c r="B97" s="123"/>
      <c r="C97" s="124"/>
      <c r="D97" s="103"/>
      <c r="E97" s="104"/>
      <c r="F97" s="104"/>
      <c r="G97" s="104"/>
      <c r="H97" s="104"/>
      <c r="I97" s="104"/>
      <c r="J97" s="105"/>
      <c r="K97" s="11"/>
      <c r="L97" s="128"/>
      <c r="M97" s="239"/>
    </row>
    <row r="98" spans="1:27">
      <c r="A98" s="238" t="s">
        <v>143</v>
      </c>
      <c r="B98" s="61"/>
      <c r="C98" s="104"/>
      <c r="D98" s="103"/>
      <c r="E98" s="104"/>
      <c r="F98" s="104"/>
      <c r="G98" s="104"/>
      <c r="H98" s="104"/>
      <c r="I98" s="104"/>
      <c r="J98" s="105"/>
      <c r="K98" s="80"/>
      <c r="L98" s="73"/>
      <c r="M98" s="219"/>
    </row>
    <row r="99" spans="1:27" ht="28.5" customHeight="1">
      <c r="A99" s="556" t="s">
        <v>174</v>
      </c>
      <c r="B99" s="557"/>
      <c r="C99" s="557"/>
      <c r="D99" s="557"/>
      <c r="E99" s="557"/>
      <c r="F99" s="557"/>
      <c r="G99" s="557"/>
      <c r="H99" s="557"/>
      <c r="I99" s="557"/>
      <c r="J99" s="557"/>
      <c r="K99" s="61"/>
      <c r="L99" s="73"/>
      <c r="M99" s="219"/>
    </row>
    <row r="100" spans="1:27">
      <c r="A100" s="240"/>
      <c r="B100" s="61"/>
      <c r="C100" s="101"/>
      <c r="D100" s="100"/>
      <c r="E100" s="101"/>
      <c r="F100" s="101"/>
      <c r="G100" s="101"/>
      <c r="H100" s="101"/>
      <c r="I100" s="101"/>
      <c r="J100" s="102"/>
      <c r="K100" s="80"/>
      <c r="L100" s="73"/>
      <c r="M100" s="219"/>
    </row>
    <row r="101" spans="1:27">
      <c r="A101" s="231" t="s">
        <v>179</v>
      </c>
      <c r="B101" s="111"/>
      <c r="C101" s="109"/>
      <c r="D101" s="103"/>
      <c r="E101" s="104"/>
      <c r="F101" s="104"/>
      <c r="G101" s="104"/>
      <c r="H101" s="79" t="s">
        <v>175</v>
      </c>
      <c r="I101" s="61"/>
      <c r="J101" s="105"/>
      <c r="K101" s="80"/>
      <c r="L101" s="73"/>
      <c r="M101" s="219"/>
    </row>
    <row r="102" spans="1:27" ht="13.5" thickBot="1">
      <c r="A102" s="234"/>
      <c r="B102" s="41"/>
      <c r="C102" s="20" t="s">
        <v>167</v>
      </c>
      <c r="D102" s="103"/>
      <c r="E102" s="104"/>
      <c r="F102" s="104"/>
      <c r="G102" s="104"/>
      <c r="H102" s="104"/>
      <c r="I102" s="81" t="s">
        <v>176</v>
      </c>
      <c r="J102" s="61"/>
      <c r="K102" s="80"/>
      <c r="L102" s="73"/>
      <c r="M102" s="219"/>
    </row>
    <row r="103" spans="1:27" ht="13.5" thickBot="1">
      <c r="A103" s="234"/>
      <c r="B103" s="14">
        <f>IF(B92&gt;0,ROUND(B102/B92,2),0)</f>
        <v>0</v>
      </c>
      <c r="C103" s="52" t="s">
        <v>71</v>
      </c>
      <c r="D103" s="103"/>
      <c r="E103" s="104"/>
      <c r="F103" s="104"/>
      <c r="G103" s="104"/>
      <c r="H103" s="104"/>
      <c r="I103" s="81" t="s">
        <v>177</v>
      </c>
      <c r="J103" s="61"/>
      <c r="K103" s="80"/>
      <c r="L103" s="73"/>
      <c r="M103" s="219"/>
    </row>
    <row r="104" spans="1:27" ht="13.5" thickBot="1">
      <c r="A104" s="234"/>
      <c r="B104" s="113"/>
      <c r="C104" s="104"/>
      <c r="D104" s="103"/>
      <c r="E104" s="104"/>
      <c r="F104" s="104"/>
      <c r="G104" s="104"/>
      <c r="H104" s="104"/>
      <c r="I104" s="81" t="s">
        <v>178</v>
      </c>
      <c r="J104" s="61"/>
      <c r="K104" s="80"/>
      <c r="L104" s="73"/>
      <c r="M104" s="219"/>
    </row>
    <row r="105" spans="1:27">
      <c r="A105" s="231" t="s">
        <v>171</v>
      </c>
      <c r="B105" s="11"/>
      <c r="C105" s="112"/>
      <c r="D105" s="106"/>
      <c r="E105" s="107"/>
      <c r="F105" s="107"/>
      <c r="G105" s="107"/>
      <c r="H105" s="107"/>
      <c r="I105" s="107"/>
      <c r="J105" s="108"/>
      <c r="K105" s="80"/>
      <c r="L105" s="73"/>
      <c r="M105" s="219"/>
    </row>
    <row r="106" spans="1:27" ht="13.5" thickBot="1">
      <c r="A106" s="234"/>
      <c r="B106" s="39"/>
      <c r="C106" s="20" t="s">
        <v>168</v>
      </c>
      <c r="D106" s="103"/>
      <c r="E106" s="104"/>
      <c r="F106" s="104"/>
      <c r="G106" s="104"/>
      <c r="H106" s="104"/>
      <c r="I106" s="104"/>
      <c r="J106" s="105"/>
      <c r="K106" s="80"/>
      <c r="L106" s="73"/>
      <c r="M106" s="219"/>
    </row>
    <row r="107" spans="1:27" ht="13.5" thickBot="1">
      <c r="A107" s="234"/>
      <c r="B107" s="14">
        <f>IF(B92&gt;0,ROUND(B106/B94,2),0)</f>
        <v>0</v>
      </c>
      <c r="C107" s="99" t="s">
        <v>89</v>
      </c>
      <c r="D107" s="103"/>
      <c r="E107" s="104"/>
      <c r="F107" s="104"/>
      <c r="G107" s="104"/>
      <c r="H107" s="104"/>
      <c r="I107" s="104"/>
      <c r="J107" s="105"/>
      <c r="K107" s="80"/>
      <c r="L107" s="73"/>
      <c r="M107" s="219"/>
    </row>
    <row r="108" spans="1:27">
      <c r="A108" s="235"/>
      <c r="B108" s="95"/>
      <c r="C108" s="96"/>
      <c r="D108" s="104"/>
      <c r="E108" s="104"/>
      <c r="F108" s="104"/>
      <c r="G108" s="104"/>
      <c r="H108" s="104"/>
      <c r="I108" s="104"/>
      <c r="J108" s="105"/>
      <c r="K108" s="80"/>
      <c r="L108" s="73"/>
      <c r="M108" s="219"/>
    </row>
    <row r="109" spans="1:27">
      <c r="A109" s="241" t="s">
        <v>181</v>
      </c>
      <c r="B109" s="97"/>
      <c r="C109" s="98"/>
      <c r="D109" s="109"/>
      <c r="E109" s="109"/>
      <c r="F109" s="109"/>
      <c r="G109" s="109"/>
      <c r="H109" s="109"/>
      <c r="I109" s="109"/>
      <c r="J109" s="110"/>
      <c r="K109" s="80"/>
      <c r="L109" s="73"/>
      <c r="M109" s="219"/>
    </row>
    <row r="110" spans="1:27" ht="38.25">
      <c r="A110" s="242"/>
      <c r="B110" s="551"/>
      <c r="C110" s="552"/>
      <c r="D110" s="552"/>
      <c r="E110" s="552"/>
      <c r="F110" s="552"/>
      <c r="G110" s="552"/>
      <c r="H110" s="552"/>
      <c r="I110" s="552"/>
      <c r="J110" s="553"/>
      <c r="K110" s="540" t="s">
        <v>193</v>
      </c>
      <c r="L110" s="541"/>
      <c r="M110" s="542"/>
      <c r="Z110" s="57">
        <f>B110</f>
        <v>0</v>
      </c>
      <c r="AA110" s="60" t="s">
        <v>219</v>
      </c>
    </row>
    <row r="111" spans="1:27">
      <c r="A111" s="243"/>
      <c r="B111" s="75"/>
      <c r="C111" s="91"/>
      <c r="D111" s="75"/>
      <c r="E111" s="71"/>
      <c r="F111" s="71"/>
      <c r="G111" s="71"/>
      <c r="H111" s="71"/>
      <c r="I111" s="71"/>
      <c r="J111" s="71"/>
      <c r="K111" s="61"/>
      <c r="L111" s="73"/>
      <c r="M111" s="219"/>
    </row>
    <row r="112" spans="1:27">
      <c r="A112" s="231" t="s">
        <v>180</v>
      </c>
      <c r="B112" s="89"/>
      <c r="C112" s="92"/>
      <c r="D112" s="76"/>
      <c r="E112" s="77"/>
      <c r="F112" s="77"/>
      <c r="G112" s="77"/>
      <c r="H112" s="77"/>
      <c r="I112" s="77"/>
      <c r="J112" s="78"/>
      <c r="K112" s="61"/>
      <c r="L112" s="73"/>
      <c r="M112" s="219"/>
    </row>
    <row r="113" spans="1:27" ht="13.5" thickBot="1">
      <c r="A113" s="90"/>
      <c r="B113" s="41"/>
      <c r="C113" s="20" t="s">
        <v>169</v>
      </c>
      <c r="D113" s="76"/>
      <c r="E113" s="77"/>
      <c r="F113" s="77"/>
      <c r="G113" s="77"/>
      <c r="H113" s="79" t="s">
        <v>182</v>
      </c>
      <c r="I113" s="11"/>
      <c r="J113" s="78"/>
      <c r="K113" s="61"/>
      <c r="L113" s="73"/>
      <c r="M113" s="219"/>
    </row>
    <row r="114" spans="1:27" ht="13.5" thickBot="1">
      <c r="A114" s="90"/>
      <c r="B114" s="14">
        <f>IF(B96&gt;0,ROUND(B113/B96,2),0)</f>
        <v>0</v>
      </c>
      <c r="C114" s="93" t="s">
        <v>72</v>
      </c>
      <c r="D114" s="80"/>
      <c r="E114" s="61"/>
      <c r="F114" s="61"/>
      <c r="G114" s="61"/>
      <c r="H114" s="61"/>
      <c r="I114" s="81" t="s">
        <v>183</v>
      </c>
      <c r="J114" s="11"/>
      <c r="K114" s="61"/>
      <c r="L114" s="73"/>
      <c r="M114" s="219"/>
    </row>
    <row r="115" spans="1:27">
      <c r="A115" s="86"/>
      <c r="B115" s="87"/>
      <c r="C115" s="63"/>
      <c r="D115" s="80"/>
      <c r="E115" s="61"/>
      <c r="F115" s="61"/>
      <c r="G115" s="61"/>
      <c r="H115" s="61"/>
      <c r="I115" s="81" t="s">
        <v>184</v>
      </c>
      <c r="J115" s="61"/>
      <c r="K115" s="61"/>
      <c r="L115" s="73"/>
      <c r="M115" s="219"/>
    </row>
    <row r="116" spans="1:27">
      <c r="A116" s="80"/>
      <c r="B116" s="88"/>
      <c r="C116" s="61"/>
      <c r="D116" s="80"/>
      <c r="E116" s="61"/>
      <c r="F116" s="61"/>
      <c r="G116" s="61"/>
      <c r="H116" s="61"/>
      <c r="I116" s="81" t="s">
        <v>185</v>
      </c>
      <c r="J116" s="11"/>
      <c r="K116" s="61"/>
      <c r="L116" s="73"/>
      <c r="M116" s="219"/>
    </row>
    <row r="117" spans="1:27">
      <c r="A117" s="80"/>
      <c r="B117" s="88"/>
      <c r="C117" s="61"/>
      <c r="D117" s="80"/>
      <c r="E117" s="61"/>
      <c r="F117" s="61"/>
      <c r="G117" s="61"/>
      <c r="H117" s="61"/>
      <c r="I117" s="61"/>
      <c r="J117" s="72"/>
      <c r="K117" s="61"/>
      <c r="L117" s="73"/>
      <c r="M117" s="219"/>
    </row>
    <row r="118" spans="1:27">
      <c r="A118" s="244" t="s">
        <v>186</v>
      </c>
      <c r="B118" s="15"/>
      <c r="C118" s="52"/>
      <c r="D118" s="82"/>
      <c r="E118" s="83"/>
      <c r="F118" s="83"/>
      <c r="G118" s="83"/>
      <c r="H118" s="83"/>
      <c r="I118" s="83"/>
      <c r="J118" s="84"/>
      <c r="K118" s="61"/>
      <c r="L118" s="73"/>
      <c r="M118" s="219"/>
    </row>
    <row r="119" spans="1:27" ht="38.25">
      <c r="A119" s="245"/>
      <c r="B119" s="551"/>
      <c r="C119" s="552"/>
      <c r="D119" s="552"/>
      <c r="E119" s="552"/>
      <c r="F119" s="552"/>
      <c r="G119" s="552"/>
      <c r="H119" s="552"/>
      <c r="I119" s="552"/>
      <c r="J119" s="553"/>
      <c r="K119" s="540" t="s">
        <v>193</v>
      </c>
      <c r="L119" s="541"/>
      <c r="M119" s="542"/>
      <c r="Z119" s="57">
        <f>B119</f>
        <v>0</v>
      </c>
      <c r="AA119" s="60" t="s">
        <v>219</v>
      </c>
    </row>
    <row r="120" spans="1:27">
      <c r="A120" s="80"/>
      <c r="B120" s="72"/>
      <c r="C120" s="61"/>
      <c r="D120" s="61"/>
      <c r="E120" s="61"/>
      <c r="F120" s="61"/>
      <c r="G120" s="61"/>
      <c r="H120" s="61"/>
      <c r="I120" s="61"/>
      <c r="J120" s="72"/>
      <c r="K120" s="61"/>
      <c r="L120" s="73"/>
      <c r="M120" s="219"/>
    </row>
    <row r="121" spans="1:27">
      <c r="A121" s="140" t="s">
        <v>62</v>
      </c>
      <c r="B121" s="62"/>
      <c r="C121" s="62"/>
      <c r="D121" s="62"/>
      <c r="E121" s="62"/>
      <c r="F121" s="62"/>
      <c r="G121" s="62"/>
      <c r="H121" s="62"/>
      <c r="I121" s="62"/>
      <c r="J121" s="74"/>
      <c r="K121" s="61"/>
      <c r="L121" s="73"/>
      <c r="M121" s="219"/>
    </row>
    <row r="122" spans="1:27" ht="38.25">
      <c r="A122" s="11"/>
      <c r="B122" s="551"/>
      <c r="C122" s="552"/>
      <c r="D122" s="552"/>
      <c r="E122" s="552"/>
      <c r="F122" s="552"/>
      <c r="G122" s="552"/>
      <c r="H122" s="552"/>
      <c r="I122" s="552"/>
      <c r="J122" s="553"/>
      <c r="K122" s="543" t="s">
        <v>193</v>
      </c>
      <c r="L122" s="544"/>
      <c r="M122" s="544"/>
      <c r="Z122" s="57">
        <f>B122</f>
        <v>0</v>
      </c>
      <c r="AA122" s="60" t="s">
        <v>219</v>
      </c>
    </row>
    <row r="123" spans="1:27" ht="102" hidden="1">
      <c r="B123" s="17" t="s">
        <v>3</v>
      </c>
      <c r="C123" s="18" t="s">
        <v>4</v>
      </c>
      <c r="D123" s="18"/>
      <c r="E123" s="18"/>
      <c r="F123" s="18"/>
      <c r="G123" s="27" t="s">
        <v>158</v>
      </c>
      <c r="I123" s="28" t="s">
        <v>161</v>
      </c>
      <c r="J123" s="27" t="s">
        <v>188</v>
      </c>
      <c r="K123" s="19" t="s">
        <v>5</v>
      </c>
      <c r="L123" s="68" t="s">
        <v>49</v>
      </c>
      <c r="M123" s="68" t="s">
        <v>50</v>
      </c>
      <c r="N123" s="19" t="s">
        <v>51</v>
      </c>
      <c r="O123" s="19" t="s">
        <v>52</v>
      </c>
      <c r="P123" s="19" t="s">
        <v>53</v>
      </c>
      <c r="Q123" s="19" t="s">
        <v>54</v>
      </c>
    </row>
    <row r="124" spans="1:27" hidden="1">
      <c r="B124" s="11" t="s">
        <v>16</v>
      </c>
      <c r="C124" s="1" t="s">
        <v>6</v>
      </c>
      <c r="G124" s="25" t="s">
        <v>159</v>
      </c>
      <c r="I124" s="25" t="s">
        <v>162</v>
      </c>
      <c r="J124" s="25" t="s">
        <v>87</v>
      </c>
      <c r="K124" s="1" t="s">
        <v>7</v>
      </c>
      <c r="L124" s="9" t="s">
        <v>205</v>
      </c>
      <c r="M124" s="9" t="s">
        <v>205</v>
      </c>
      <c r="N124" s="9" t="s">
        <v>206</v>
      </c>
      <c r="O124" s="9" t="s">
        <v>207</v>
      </c>
      <c r="P124" s="9" t="s">
        <v>209</v>
      </c>
      <c r="Q124" s="9" t="s">
        <v>210</v>
      </c>
    </row>
    <row r="125" spans="1:27" hidden="1">
      <c r="B125" s="11" t="s">
        <v>19</v>
      </c>
      <c r="C125" s="1" t="s">
        <v>8</v>
      </c>
      <c r="G125" s="26" t="s">
        <v>160</v>
      </c>
      <c r="I125" s="26" t="s">
        <v>160</v>
      </c>
      <c r="J125" s="26" t="s">
        <v>88</v>
      </c>
      <c r="K125" s="9" t="s">
        <v>187</v>
      </c>
      <c r="L125" s="9" t="s">
        <v>55</v>
      </c>
      <c r="M125" s="9" t="s">
        <v>56</v>
      </c>
      <c r="N125" s="1" t="s">
        <v>55</v>
      </c>
      <c r="O125" s="9" t="s">
        <v>208</v>
      </c>
      <c r="P125" s="1" t="s">
        <v>55</v>
      </c>
      <c r="Q125" s="1" t="s">
        <v>55</v>
      </c>
    </row>
    <row r="126" spans="1:27" hidden="1">
      <c r="B126" s="11"/>
      <c r="C126" s="1" t="s">
        <v>90</v>
      </c>
      <c r="K126" s="1" t="s">
        <v>10</v>
      </c>
      <c r="L126" s="9" t="s">
        <v>57</v>
      </c>
      <c r="M126" s="9" t="s">
        <v>58</v>
      </c>
      <c r="N126" s="1" t="s">
        <v>57</v>
      </c>
      <c r="O126" s="1" t="s">
        <v>55</v>
      </c>
      <c r="P126" s="1" t="s">
        <v>57</v>
      </c>
      <c r="Q126" s="1" t="s">
        <v>57</v>
      </c>
    </row>
    <row r="127" spans="1:27" hidden="1">
      <c r="B127" s="11"/>
      <c r="C127" s="1" t="s">
        <v>9</v>
      </c>
      <c r="K127" s="1" t="s">
        <v>104</v>
      </c>
      <c r="L127" s="9" t="s">
        <v>61</v>
      </c>
      <c r="M127" s="9" t="s">
        <v>61</v>
      </c>
      <c r="N127" s="1" t="s">
        <v>61</v>
      </c>
      <c r="O127" s="1" t="s">
        <v>57</v>
      </c>
      <c r="P127" s="1" t="s">
        <v>61</v>
      </c>
      <c r="Q127" s="1" t="s">
        <v>61</v>
      </c>
    </row>
    <row r="128" spans="1:27" hidden="1">
      <c r="B128" s="11"/>
      <c r="C128" s="1" t="s">
        <v>91</v>
      </c>
      <c r="G128" s="29" t="s">
        <v>190</v>
      </c>
      <c r="I128" s="29" t="s">
        <v>191</v>
      </c>
      <c r="K128" s="1" t="s">
        <v>13</v>
      </c>
      <c r="O128" s="1" t="s">
        <v>61</v>
      </c>
    </row>
    <row r="129" spans="2:13" hidden="1">
      <c r="C129" s="1" t="s">
        <v>11</v>
      </c>
      <c r="G129" s="24">
        <v>0.8</v>
      </c>
      <c r="I129" s="24">
        <v>0.8</v>
      </c>
      <c r="K129" s="1" t="s">
        <v>15</v>
      </c>
      <c r="L129" s="1"/>
      <c r="M129" s="1"/>
    </row>
    <row r="130" spans="2:13" hidden="1">
      <c r="C130" s="1" t="s">
        <v>92</v>
      </c>
      <c r="K130" s="1" t="s">
        <v>18</v>
      </c>
    </row>
    <row r="131" spans="2:13" hidden="1">
      <c r="C131" s="1" t="s">
        <v>12</v>
      </c>
      <c r="G131" s="94" t="s">
        <v>215</v>
      </c>
      <c r="K131" s="1" t="s">
        <v>21</v>
      </c>
    </row>
    <row r="132" spans="2:13" hidden="1">
      <c r="B132" s="11"/>
      <c r="C132" s="1" t="s">
        <v>14</v>
      </c>
      <c r="G132" s="1">
        <v>0.125</v>
      </c>
      <c r="I132" s="1" t="s">
        <v>201</v>
      </c>
      <c r="K132" s="1" t="s">
        <v>23</v>
      </c>
    </row>
    <row r="133" spans="2:13" hidden="1">
      <c r="B133" s="11"/>
      <c r="C133" s="1" t="s">
        <v>17</v>
      </c>
      <c r="K133" s="1" t="s">
        <v>25</v>
      </c>
    </row>
    <row r="134" spans="2:13" hidden="1">
      <c r="B134" s="11"/>
      <c r="C134" s="1" t="s">
        <v>93</v>
      </c>
      <c r="K134" s="1" t="s">
        <v>27</v>
      </c>
    </row>
    <row r="135" spans="2:13" hidden="1">
      <c r="B135" s="11"/>
      <c r="C135" s="1" t="s">
        <v>20</v>
      </c>
      <c r="K135" s="1" t="s">
        <v>96</v>
      </c>
    </row>
    <row r="136" spans="2:13" hidden="1">
      <c r="B136" s="11"/>
      <c r="C136" s="1" t="s">
        <v>94</v>
      </c>
      <c r="K136" s="1" t="s">
        <v>95</v>
      </c>
    </row>
    <row r="137" spans="2:13" hidden="1">
      <c r="B137" s="11"/>
      <c r="C137" s="1" t="s">
        <v>22</v>
      </c>
      <c r="K137" s="1" t="s">
        <v>105</v>
      </c>
    </row>
    <row r="138" spans="2:13" hidden="1">
      <c r="B138" s="11"/>
      <c r="C138" s="1" t="s">
        <v>24</v>
      </c>
    </row>
    <row r="139" spans="2:13" hidden="1">
      <c r="B139" s="11"/>
      <c r="C139" s="1" t="s">
        <v>26</v>
      </c>
    </row>
    <row r="140" spans="2:13" hidden="1">
      <c r="B140" s="11"/>
      <c r="C140" s="1" t="s">
        <v>28</v>
      </c>
    </row>
    <row r="141" spans="2:13" hidden="1">
      <c r="B141" s="11"/>
      <c r="C141" s="1" t="s">
        <v>29</v>
      </c>
    </row>
    <row r="142" spans="2:13" hidden="1">
      <c r="B142" s="11"/>
      <c r="C142" s="1" t="s">
        <v>30</v>
      </c>
    </row>
    <row r="143" spans="2:13" hidden="1">
      <c r="B143" s="11"/>
      <c r="C143" s="1" t="s">
        <v>31</v>
      </c>
    </row>
    <row r="144" spans="2:13" hidden="1">
      <c r="B144" s="11"/>
      <c r="C144" s="1" t="s">
        <v>32</v>
      </c>
    </row>
    <row r="145" spans="2:10" hidden="1">
      <c r="B145" s="11"/>
      <c r="C145" s="1" t="s">
        <v>33</v>
      </c>
    </row>
    <row r="146" spans="2:10" hidden="1">
      <c r="B146" s="11"/>
      <c r="C146" s="1" t="s">
        <v>34</v>
      </c>
    </row>
    <row r="147" spans="2:10" hidden="1">
      <c r="B147" s="11"/>
      <c r="C147" s="9" t="s">
        <v>124</v>
      </c>
      <c r="D147" s="9"/>
      <c r="E147" s="9"/>
      <c r="F147" s="9"/>
      <c r="G147" s="9"/>
      <c r="H147" s="9"/>
      <c r="I147" s="9"/>
      <c r="J147" s="9"/>
    </row>
    <row r="148" spans="2:10" hidden="1">
      <c r="B148" s="11"/>
      <c r="C148" s="1" t="s">
        <v>35</v>
      </c>
    </row>
    <row r="149" spans="2:10" hidden="1">
      <c r="C149" s="1" t="s">
        <v>11</v>
      </c>
    </row>
    <row r="150" spans="2:10" hidden="1">
      <c r="C150" s="1" t="s">
        <v>36</v>
      </c>
    </row>
    <row r="151" spans="2:10" hidden="1">
      <c r="C151" s="1" t="s">
        <v>37</v>
      </c>
    </row>
    <row r="152" spans="2:10" hidden="1">
      <c r="C152" s="1" t="s">
        <v>38</v>
      </c>
    </row>
    <row r="153" spans="2:10" hidden="1">
      <c r="C153" s="1" t="s">
        <v>39</v>
      </c>
    </row>
    <row r="154" spans="2:10" hidden="1">
      <c r="C154" s="1" t="s">
        <v>40</v>
      </c>
    </row>
    <row r="155" spans="2:10" hidden="1">
      <c r="C155" s="1" t="s">
        <v>41</v>
      </c>
    </row>
    <row r="156" spans="2:10" hidden="1">
      <c r="C156" s="1" t="s">
        <v>17</v>
      </c>
    </row>
    <row r="157" spans="2:10" hidden="1">
      <c r="C157" s="1" t="s">
        <v>20</v>
      </c>
    </row>
    <row r="158" spans="2:10" hidden="1">
      <c r="C158" s="1" t="s">
        <v>42</v>
      </c>
    </row>
    <row r="159" spans="2:10" hidden="1">
      <c r="C159" s="1" t="s">
        <v>43</v>
      </c>
    </row>
    <row r="160" spans="2:10" hidden="1">
      <c r="C160" s="1" t="s">
        <v>44</v>
      </c>
    </row>
    <row r="161" spans="1:13" hidden="1">
      <c r="C161" s="1" t="s">
        <v>45</v>
      </c>
    </row>
    <row r="162" spans="1:13" hidden="1">
      <c r="C162" s="1" t="s">
        <v>46</v>
      </c>
    </row>
    <row r="163" spans="1:13" hidden="1">
      <c r="C163" s="1" t="s">
        <v>47</v>
      </c>
    </row>
    <row r="165" spans="1:13" customFormat="1">
      <c r="A165" s="140" t="s">
        <v>348</v>
      </c>
      <c r="B165" s="1"/>
      <c r="C165" s="409"/>
      <c r="D165" s="409"/>
      <c r="E165" s="409"/>
      <c r="F165" s="409"/>
      <c r="G165" s="409"/>
      <c r="H165" s="409"/>
      <c r="I165" s="409"/>
      <c r="J165" s="409"/>
      <c r="K165" s="409"/>
    </row>
    <row r="166" spans="1:13" customFormat="1">
      <c r="A166" s="412" t="s">
        <v>349</v>
      </c>
      <c r="B166" s="1"/>
    </row>
    <row r="167" spans="1:13" customFormat="1">
      <c r="A167" s="412"/>
      <c r="B167" s="1"/>
    </row>
    <row r="168" spans="1:13" customFormat="1">
      <c r="A168" s="416" t="s">
        <v>336</v>
      </c>
      <c r="C168" s="1"/>
      <c r="E168" s="416" t="s">
        <v>337</v>
      </c>
      <c r="I168" s="410"/>
    </row>
    <row r="169" spans="1:13" customFormat="1">
      <c r="A169" s="413" t="s">
        <v>338</v>
      </c>
      <c r="B169" s="410"/>
      <c r="C169" s="1"/>
      <c r="D169" s="411"/>
      <c r="E169" s="414" t="s">
        <v>358</v>
      </c>
      <c r="F169" s="410"/>
      <c r="G169" s="410"/>
      <c r="H169" s="410"/>
      <c r="I169" s="410"/>
    </row>
    <row r="170" spans="1:13" customFormat="1">
      <c r="A170" s="410" t="s">
        <v>339</v>
      </c>
      <c r="B170" s="410"/>
      <c r="C170" s="1"/>
      <c r="D170" s="410"/>
      <c r="E170" s="413" t="s">
        <v>359</v>
      </c>
      <c r="F170" s="410"/>
      <c r="G170" s="410"/>
      <c r="H170" s="410"/>
      <c r="I170" s="410"/>
    </row>
    <row r="171" spans="1:13" customFormat="1">
      <c r="A171" s="410" t="s">
        <v>340</v>
      </c>
      <c r="B171" s="410"/>
      <c r="C171" s="1"/>
      <c r="D171" s="410"/>
      <c r="E171" s="413" t="s">
        <v>347</v>
      </c>
      <c r="F171" s="410"/>
      <c r="G171" s="410"/>
      <c r="H171" s="410"/>
      <c r="I171" s="410"/>
    </row>
    <row r="172" spans="1:13" customFormat="1">
      <c r="A172" s="410" t="s">
        <v>341</v>
      </c>
      <c r="B172" s="410"/>
      <c r="C172" s="1"/>
      <c r="D172" s="410"/>
      <c r="E172" s="413" t="s">
        <v>343</v>
      </c>
      <c r="F172" s="410"/>
      <c r="G172" s="410"/>
      <c r="H172" s="410"/>
      <c r="I172" s="410"/>
    </row>
    <row r="173" spans="1:13" customFormat="1">
      <c r="A173" s="410" t="s">
        <v>342</v>
      </c>
      <c r="B173" s="410"/>
      <c r="C173" s="1"/>
      <c r="D173" s="410"/>
      <c r="E173" s="411" t="s">
        <v>345</v>
      </c>
      <c r="F173" s="410"/>
      <c r="G173" s="410"/>
      <c r="H173" s="410"/>
      <c r="I173" s="410"/>
    </row>
    <row r="174" spans="1:13" customFormat="1">
      <c r="A174" s="415" t="s">
        <v>344</v>
      </c>
      <c r="B174" s="411"/>
      <c r="C174" s="1"/>
      <c r="D174" s="411"/>
      <c r="E174" s="505" t="s">
        <v>360</v>
      </c>
      <c r="F174" s="410"/>
      <c r="G174" s="410"/>
      <c r="H174" s="410"/>
      <c r="I174" s="410"/>
    </row>
    <row r="175" spans="1:13" customFormat="1">
      <c r="A175" s="410" t="s">
        <v>346</v>
      </c>
      <c r="B175" s="411"/>
      <c r="C175" s="1"/>
      <c r="D175" s="411"/>
      <c r="E175" s="414" t="s">
        <v>361</v>
      </c>
      <c r="F175" s="410"/>
      <c r="G175" s="410"/>
      <c r="H175" s="410"/>
      <c r="I175" s="410"/>
    </row>
    <row r="176" spans="1:13" customFormat="1">
      <c r="A176" s="410"/>
      <c r="B176" s="410"/>
      <c r="C176" s="1"/>
      <c r="D176" s="411"/>
      <c r="E176" s="1"/>
      <c r="F176" s="410"/>
      <c r="G176" s="410"/>
      <c r="H176" s="410"/>
      <c r="I176" s="410"/>
      <c r="M176" s="412" t="s">
        <v>388</v>
      </c>
    </row>
    <row r="177" spans="9:9">
      <c r="I177" s="11"/>
    </row>
  </sheetData>
  <sheetProtection sheet="1" objects="1" scenarios="1" selectLockedCells="1"/>
  <mergeCells count="61">
    <mergeCell ref="C11:J11"/>
    <mergeCell ref="C10:J10"/>
    <mergeCell ref="C9:J9"/>
    <mergeCell ref="B39:J39"/>
    <mergeCell ref="C12:J12"/>
    <mergeCell ref="A12:B12"/>
    <mergeCell ref="C13:J13"/>
    <mergeCell ref="C18:E18"/>
    <mergeCell ref="A79:J79"/>
    <mergeCell ref="A51:A57"/>
    <mergeCell ref="B60:J60"/>
    <mergeCell ref="B63:J63"/>
    <mergeCell ref="D85:J85"/>
    <mergeCell ref="A66:K66"/>
    <mergeCell ref="A62:J62"/>
    <mergeCell ref="K60:M60"/>
    <mergeCell ref="K37:M37"/>
    <mergeCell ref="C17:J17"/>
    <mergeCell ref="C16:J16"/>
    <mergeCell ref="C15:J15"/>
    <mergeCell ref="C14:J14"/>
    <mergeCell ref="C20:J20"/>
    <mergeCell ref="C19:J19"/>
    <mergeCell ref="C30:J30"/>
    <mergeCell ref="A36:J36"/>
    <mergeCell ref="A21:B25"/>
    <mergeCell ref="C21:J22"/>
    <mergeCell ref="D23:I24"/>
    <mergeCell ref="C26:J26"/>
    <mergeCell ref="B37:J37"/>
    <mergeCell ref="I18:J18"/>
    <mergeCell ref="K39:M39"/>
    <mergeCell ref="A42:J42"/>
    <mergeCell ref="A38:J38"/>
    <mergeCell ref="A43:A47"/>
    <mergeCell ref="A59:J59"/>
    <mergeCell ref="A50:J50"/>
    <mergeCell ref="K110:M110"/>
    <mergeCell ref="K119:M119"/>
    <mergeCell ref="K122:M122"/>
    <mergeCell ref="D87:J87"/>
    <mergeCell ref="D68:J68"/>
    <mergeCell ref="D70:J70"/>
    <mergeCell ref="D72:J72"/>
    <mergeCell ref="B122:J122"/>
    <mergeCell ref="D81:J81"/>
    <mergeCell ref="K76:M76"/>
    <mergeCell ref="B119:J119"/>
    <mergeCell ref="A99:J99"/>
    <mergeCell ref="A90:J90"/>
    <mergeCell ref="B110:J110"/>
    <mergeCell ref="D83:J83"/>
    <mergeCell ref="B76:J76"/>
    <mergeCell ref="C8:J8"/>
    <mergeCell ref="AY3:BF3"/>
    <mergeCell ref="AJ1:AL1"/>
    <mergeCell ref="AN1:AP1"/>
    <mergeCell ref="AQ1:AU1"/>
    <mergeCell ref="AK2:AN3"/>
    <mergeCell ref="AO2:AQ3"/>
    <mergeCell ref="AR2:AU3"/>
  </mergeCells>
  <phoneticPr fontId="2" type="noConversion"/>
  <dataValidations count="14">
    <dataValidation type="list" allowBlank="1" showInputMessage="1" showErrorMessage="1" sqref="D87 D85">
      <formula1>$Q$124:$Q$127</formula1>
    </dataValidation>
    <dataValidation type="list" allowBlank="1" showInputMessage="1" showErrorMessage="1" sqref="C87 C85">
      <formula1>$I$124:$I$125</formula1>
    </dataValidation>
    <dataValidation type="list" allowBlank="1" showInputMessage="1" showErrorMessage="1" sqref="D81">
      <formula1>$O$124:$O$128</formula1>
    </dataValidation>
    <dataValidation type="list" allowBlank="1" showInputMessage="1" showErrorMessage="1" sqref="D83">
      <formula1>$P$124:$P$131</formula1>
    </dataValidation>
    <dataValidation type="list" allowBlank="1" showInputMessage="1" showErrorMessage="1" sqref="C81">
      <formula1>$G$124:$G$125</formula1>
    </dataValidation>
    <dataValidation type="list" allowBlank="1" showInputMessage="1" showErrorMessage="1" sqref="J74">
      <formula1>$J$124:$J$125</formula1>
    </dataValidation>
    <dataValidation type="list" allowBlank="1" showInputMessage="1" showErrorMessage="1" sqref="D72">
      <formula1>$N$124:$N$127</formula1>
    </dataValidation>
    <dataValidation type="list" allowBlank="1" showInputMessage="1" showErrorMessage="1" sqref="D68">
      <formula1>$L$124:$L$127</formula1>
    </dataValidation>
    <dataValidation type="list" allowBlank="1" showInputMessage="1" showErrorMessage="1" sqref="D70">
      <formula1>$M$124:$M$127</formula1>
    </dataValidation>
    <dataValidation type="list" allowBlank="1" showInputMessage="1" showErrorMessage="1" sqref="C30:I30">
      <formula1>$K$124:$K$137</formula1>
    </dataValidation>
    <dataValidation type="list" allowBlank="1" showInputMessage="1" showErrorMessage="1" sqref="C8:I8">
      <formula1>$B$124:$B$125</formula1>
    </dataValidation>
    <dataValidation type="list" allowBlank="1" showInputMessage="1" showErrorMessage="1" sqref="C9:I9">
      <formula1>$C$124:$C$163</formula1>
    </dataValidation>
    <dataValidation type="list" allowBlank="1" showInputMessage="1" showErrorMessage="1" sqref="C18:E18">
      <formula1>$AB$20:$AB$25</formula1>
    </dataValidation>
    <dataValidation type="list" allowBlank="1" showInputMessage="1" showErrorMessage="1" sqref="I18:J18">
      <formula1>$AC$20:$AC$25</formula1>
    </dataValidation>
  </dataValidations>
  <hyperlinks>
    <hyperlink ref="E174" r:id="rId1"/>
  </hyperlinks>
  <pageMargins left="0.75" right="0.5" top="1" bottom="1" header="0.5" footer="0.5"/>
  <pageSetup scale="61" fitToHeight="2" orientation="portrait" r:id="rId2"/>
  <headerFooter alignWithMargins="0">
    <oddHeader>&amp;L&amp;F&amp;RPrinted &amp;D</oddHeader>
    <oddFooter>Page &amp;P of &amp;N</oddFooter>
  </headerFooter>
  <rowBreaks count="1" manualBreakCount="1">
    <brk id="64" max="12" man="1"/>
  </rowBreaks>
  <drawing r:id="rId3"/>
  <legacyDrawing r:id="rId4"/>
  <mc:AlternateContent xmlns:mc="http://schemas.openxmlformats.org/markup-compatibility/2006">
    <mc:Choice Requires="x14">
      <controls>
        <mc:AlternateContent xmlns:mc="http://schemas.openxmlformats.org/markup-compatibility/2006">
          <mc:Choice Requires="x14">
            <control shapeId="2105" r:id="rId5" name="Check Box 57">
              <controlPr locked="0" defaultSize="0" autoFill="0" autoLine="0" autoPict="0">
                <anchor moveWithCells="1" sizeWithCells="1">
                  <from>
                    <xdr:col>9</xdr:col>
                    <xdr:colOff>704850</xdr:colOff>
                    <xdr:row>62</xdr:row>
                    <xdr:rowOff>28575</xdr:rowOff>
                  </from>
                  <to>
                    <xdr:col>10</xdr:col>
                    <xdr:colOff>0</xdr:colOff>
                    <xdr:row>62</xdr:row>
                    <xdr:rowOff>247650</xdr:rowOff>
                  </to>
                </anchor>
              </controlPr>
            </control>
          </mc:Choice>
        </mc:AlternateContent>
        <mc:AlternateContent xmlns:mc="http://schemas.openxmlformats.org/markup-compatibility/2006">
          <mc:Choice Requires="x14">
            <control shapeId="2085" r:id="rId6" name="Check Box 37">
              <controlPr defaultSize="0" autoFill="0" autoLine="0" autoPict="0">
                <anchor moveWithCells="1" sizeWithCells="1">
                  <from>
                    <xdr:col>2</xdr:col>
                    <xdr:colOff>400050</xdr:colOff>
                    <xdr:row>52</xdr:row>
                    <xdr:rowOff>0</xdr:rowOff>
                  </from>
                  <to>
                    <xdr:col>2</xdr:col>
                    <xdr:colOff>704850</xdr:colOff>
                    <xdr:row>53</xdr:row>
                    <xdr:rowOff>0</xdr:rowOff>
                  </to>
                </anchor>
              </controlPr>
            </control>
          </mc:Choice>
        </mc:AlternateContent>
        <mc:AlternateContent xmlns:mc="http://schemas.openxmlformats.org/markup-compatibility/2006">
          <mc:Choice Requires="x14">
            <control shapeId="2086" r:id="rId7" name="Check Box 38">
              <controlPr defaultSize="0" autoFill="0" autoLine="0" autoPict="0">
                <anchor moveWithCells="1" sizeWithCells="1">
                  <from>
                    <xdr:col>4</xdr:col>
                    <xdr:colOff>390525</xdr:colOff>
                    <xdr:row>52</xdr:row>
                    <xdr:rowOff>0</xdr:rowOff>
                  </from>
                  <to>
                    <xdr:col>4</xdr:col>
                    <xdr:colOff>695325</xdr:colOff>
                    <xdr:row>53</xdr:row>
                    <xdr:rowOff>0</xdr:rowOff>
                  </to>
                </anchor>
              </controlPr>
            </control>
          </mc:Choice>
        </mc:AlternateContent>
        <mc:AlternateContent xmlns:mc="http://schemas.openxmlformats.org/markup-compatibility/2006">
          <mc:Choice Requires="x14">
            <control shapeId="2087" r:id="rId8" name="Check Box 39">
              <controlPr defaultSize="0" autoFill="0" autoLine="0" autoPict="0">
                <anchor moveWithCells="1" sizeWithCells="1">
                  <from>
                    <xdr:col>6</xdr:col>
                    <xdr:colOff>409575</xdr:colOff>
                    <xdr:row>52</xdr:row>
                    <xdr:rowOff>0</xdr:rowOff>
                  </from>
                  <to>
                    <xdr:col>6</xdr:col>
                    <xdr:colOff>714375</xdr:colOff>
                    <xdr:row>53</xdr:row>
                    <xdr:rowOff>0</xdr:rowOff>
                  </to>
                </anchor>
              </controlPr>
            </control>
          </mc:Choice>
        </mc:AlternateContent>
        <mc:AlternateContent xmlns:mc="http://schemas.openxmlformats.org/markup-compatibility/2006">
          <mc:Choice Requires="x14">
            <control shapeId="2088" r:id="rId9" name="Check Box 40">
              <controlPr defaultSize="0" autoFill="0" autoLine="0" autoPict="0">
                <anchor moveWithCells="1" sizeWithCells="1">
                  <from>
                    <xdr:col>8</xdr:col>
                    <xdr:colOff>400050</xdr:colOff>
                    <xdr:row>52</xdr:row>
                    <xdr:rowOff>0</xdr:rowOff>
                  </from>
                  <to>
                    <xdr:col>8</xdr:col>
                    <xdr:colOff>704850</xdr:colOff>
                    <xdr:row>53</xdr:row>
                    <xdr:rowOff>0</xdr:rowOff>
                  </to>
                </anchor>
              </controlPr>
            </control>
          </mc:Choice>
        </mc:AlternateContent>
        <mc:AlternateContent xmlns:mc="http://schemas.openxmlformats.org/markup-compatibility/2006">
          <mc:Choice Requires="x14">
            <control shapeId="2090" r:id="rId10" name="Check Box 42">
              <controlPr defaultSize="0" autoFill="0" autoLine="0" autoPict="0">
                <anchor moveWithCells="1" sizeWithCells="1">
                  <from>
                    <xdr:col>2</xdr:col>
                    <xdr:colOff>400050</xdr:colOff>
                    <xdr:row>53</xdr:row>
                    <xdr:rowOff>0</xdr:rowOff>
                  </from>
                  <to>
                    <xdr:col>2</xdr:col>
                    <xdr:colOff>704850</xdr:colOff>
                    <xdr:row>54</xdr:row>
                    <xdr:rowOff>0</xdr:rowOff>
                  </to>
                </anchor>
              </controlPr>
            </control>
          </mc:Choice>
        </mc:AlternateContent>
        <mc:AlternateContent xmlns:mc="http://schemas.openxmlformats.org/markup-compatibility/2006">
          <mc:Choice Requires="x14">
            <control shapeId="2091" r:id="rId11" name="Check Box 43">
              <controlPr defaultSize="0" autoFill="0" autoLine="0" autoPict="0">
                <anchor moveWithCells="1" sizeWithCells="1">
                  <from>
                    <xdr:col>4</xdr:col>
                    <xdr:colOff>390525</xdr:colOff>
                    <xdr:row>53</xdr:row>
                    <xdr:rowOff>0</xdr:rowOff>
                  </from>
                  <to>
                    <xdr:col>4</xdr:col>
                    <xdr:colOff>695325</xdr:colOff>
                    <xdr:row>54</xdr:row>
                    <xdr:rowOff>0</xdr:rowOff>
                  </to>
                </anchor>
              </controlPr>
            </control>
          </mc:Choice>
        </mc:AlternateContent>
        <mc:AlternateContent xmlns:mc="http://schemas.openxmlformats.org/markup-compatibility/2006">
          <mc:Choice Requires="x14">
            <control shapeId="2092" r:id="rId12" name="Check Box 44">
              <controlPr defaultSize="0" autoFill="0" autoLine="0" autoPict="0">
                <anchor moveWithCells="1" sizeWithCells="1">
                  <from>
                    <xdr:col>6</xdr:col>
                    <xdr:colOff>409575</xdr:colOff>
                    <xdr:row>53</xdr:row>
                    <xdr:rowOff>0</xdr:rowOff>
                  </from>
                  <to>
                    <xdr:col>6</xdr:col>
                    <xdr:colOff>714375</xdr:colOff>
                    <xdr:row>54</xdr:row>
                    <xdr:rowOff>0</xdr:rowOff>
                  </to>
                </anchor>
              </controlPr>
            </control>
          </mc:Choice>
        </mc:AlternateContent>
        <mc:AlternateContent xmlns:mc="http://schemas.openxmlformats.org/markup-compatibility/2006">
          <mc:Choice Requires="x14">
            <control shapeId="2093" r:id="rId13" name="Check Box 45">
              <controlPr defaultSize="0" autoFill="0" autoLine="0" autoPict="0">
                <anchor moveWithCells="1" sizeWithCells="1">
                  <from>
                    <xdr:col>8</xdr:col>
                    <xdr:colOff>400050</xdr:colOff>
                    <xdr:row>53</xdr:row>
                    <xdr:rowOff>0</xdr:rowOff>
                  </from>
                  <to>
                    <xdr:col>8</xdr:col>
                    <xdr:colOff>704850</xdr:colOff>
                    <xdr:row>54</xdr:row>
                    <xdr:rowOff>0</xdr:rowOff>
                  </to>
                </anchor>
              </controlPr>
            </control>
          </mc:Choice>
        </mc:AlternateContent>
        <mc:AlternateContent xmlns:mc="http://schemas.openxmlformats.org/markup-compatibility/2006">
          <mc:Choice Requires="x14">
            <control shapeId="2095" r:id="rId14" name="Check Box 47">
              <controlPr defaultSize="0" autoFill="0" autoLine="0" autoPict="0">
                <anchor moveWithCells="1" sizeWithCells="1">
                  <from>
                    <xdr:col>2</xdr:col>
                    <xdr:colOff>400050</xdr:colOff>
                    <xdr:row>54</xdr:row>
                    <xdr:rowOff>0</xdr:rowOff>
                  </from>
                  <to>
                    <xdr:col>2</xdr:col>
                    <xdr:colOff>704850</xdr:colOff>
                    <xdr:row>55</xdr:row>
                    <xdr:rowOff>0</xdr:rowOff>
                  </to>
                </anchor>
              </controlPr>
            </control>
          </mc:Choice>
        </mc:AlternateContent>
        <mc:AlternateContent xmlns:mc="http://schemas.openxmlformats.org/markup-compatibility/2006">
          <mc:Choice Requires="x14">
            <control shapeId="2096" r:id="rId15" name="Check Box 48">
              <controlPr defaultSize="0" autoFill="0" autoLine="0" autoPict="0">
                <anchor moveWithCells="1" sizeWithCells="1">
                  <from>
                    <xdr:col>4</xdr:col>
                    <xdr:colOff>390525</xdr:colOff>
                    <xdr:row>54</xdr:row>
                    <xdr:rowOff>0</xdr:rowOff>
                  </from>
                  <to>
                    <xdr:col>4</xdr:col>
                    <xdr:colOff>695325</xdr:colOff>
                    <xdr:row>55</xdr:row>
                    <xdr:rowOff>0</xdr:rowOff>
                  </to>
                </anchor>
              </controlPr>
            </control>
          </mc:Choice>
        </mc:AlternateContent>
        <mc:AlternateContent xmlns:mc="http://schemas.openxmlformats.org/markup-compatibility/2006">
          <mc:Choice Requires="x14">
            <control shapeId="2097" r:id="rId16" name="Check Box 49">
              <controlPr defaultSize="0" autoFill="0" autoLine="0" autoPict="0">
                <anchor moveWithCells="1" sizeWithCells="1">
                  <from>
                    <xdr:col>6</xdr:col>
                    <xdr:colOff>409575</xdr:colOff>
                    <xdr:row>54</xdr:row>
                    <xdr:rowOff>0</xdr:rowOff>
                  </from>
                  <to>
                    <xdr:col>6</xdr:col>
                    <xdr:colOff>714375</xdr:colOff>
                    <xdr:row>55</xdr:row>
                    <xdr:rowOff>0</xdr:rowOff>
                  </to>
                </anchor>
              </controlPr>
            </control>
          </mc:Choice>
        </mc:AlternateContent>
        <mc:AlternateContent xmlns:mc="http://schemas.openxmlformats.org/markup-compatibility/2006">
          <mc:Choice Requires="x14">
            <control shapeId="2098" r:id="rId17" name="Check Box 50">
              <controlPr defaultSize="0" autoFill="0" autoLine="0" autoPict="0">
                <anchor moveWithCells="1" sizeWithCells="1">
                  <from>
                    <xdr:col>8</xdr:col>
                    <xdr:colOff>400050</xdr:colOff>
                    <xdr:row>54</xdr:row>
                    <xdr:rowOff>0</xdr:rowOff>
                  </from>
                  <to>
                    <xdr:col>8</xdr:col>
                    <xdr:colOff>704850</xdr:colOff>
                    <xdr:row>55</xdr:row>
                    <xdr:rowOff>0</xdr:rowOff>
                  </to>
                </anchor>
              </controlPr>
            </control>
          </mc:Choice>
        </mc:AlternateContent>
        <mc:AlternateContent xmlns:mc="http://schemas.openxmlformats.org/markup-compatibility/2006">
          <mc:Choice Requires="x14">
            <control shapeId="2100" r:id="rId18" name="Check Box 52">
              <controlPr defaultSize="0" autoFill="0" autoLine="0" autoPict="0">
                <anchor moveWithCells="1" sizeWithCells="1">
                  <from>
                    <xdr:col>2</xdr:col>
                    <xdr:colOff>400050</xdr:colOff>
                    <xdr:row>55</xdr:row>
                    <xdr:rowOff>0</xdr:rowOff>
                  </from>
                  <to>
                    <xdr:col>2</xdr:col>
                    <xdr:colOff>704850</xdr:colOff>
                    <xdr:row>56</xdr:row>
                    <xdr:rowOff>0</xdr:rowOff>
                  </to>
                </anchor>
              </controlPr>
            </control>
          </mc:Choice>
        </mc:AlternateContent>
        <mc:AlternateContent xmlns:mc="http://schemas.openxmlformats.org/markup-compatibility/2006">
          <mc:Choice Requires="x14">
            <control shapeId="2101" r:id="rId19" name="Check Box 53">
              <controlPr defaultSize="0" autoFill="0" autoLine="0" autoPict="0">
                <anchor moveWithCells="1" sizeWithCells="1">
                  <from>
                    <xdr:col>4</xdr:col>
                    <xdr:colOff>390525</xdr:colOff>
                    <xdr:row>55</xdr:row>
                    <xdr:rowOff>0</xdr:rowOff>
                  </from>
                  <to>
                    <xdr:col>4</xdr:col>
                    <xdr:colOff>695325</xdr:colOff>
                    <xdr:row>56</xdr:row>
                    <xdr:rowOff>0</xdr:rowOff>
                  </to>
                </anchor>
              </controlPr>
            </control>
          </mc:Choice>
        </mc:AlternateContent>
        <mc:AlternateContent xmlns:mc="http://schemas.openxmlformats.org/markup-compatibility/2006">
          <mc:Choice Requires="x14">
            <control shapeId="2102" r:id="rId20" name="Check Box 54">
              <controlPr defaultSize="0" autoFill="0" autoLine="0" autoPict="0">
                <anchor moveWithCells="1" sizeWithCells="1">
                  <from>
                    <xdr:col>6</xdr:col>
                    <xdr:colOff>409575</xdr:colOff>
                    <xdr:row>55</xdr:row>
                    <xdr:rowOff>0</xdr:rowOff>
                  </from>
                  <to>
                    <xdr:col>6</xdr:col>
                    <xdr:colOff>714375</xdr:colOff>
                    <xdr:row>56</xdr:row>
                    <xdr:rowOff>0</xdr:rowOff>
                  </to>
                </anchor>
              </controlPr>
            </control>
          </mc:Choice>
        </mc:AlternateContent>
        <mc:AlternateContent xmlns:mc="http://schemas.openxmlformats.org/markup-compatibility/2006">
          <mc:Choice Requires="x14">
            <control shapeId="2103" r:id="rId21" name="Check Box 55">
              <controlPr defaultSize="0" autoFill="0" autoLine="0" autoPict="0">
                <anchor moveWithCells="1" sizeWithCells="1">
                  <from>
                    <xdr:col>8</xdr:col>
                    <xdr:colOff>400050</xdr:colOff>
                    <xdr:row>55</xdr:row>
                    <xdr:rowOff>0</xdr:rowOff>
                  </from>
                  <to>
                    <xdr:col>8</xdr:col>
                    <xdr:colOff>704850</xdr:colOff>
                    <xdr:row>56</xdr:row>
                    <xdr:rowOff>0</xdr:rowOff>
                  </to>
                </anchor>
              </controlPr>
            </control>
          </mc:Choice>
        </mc:AlternateContent>
        <mc:AlternateContent xmlns:mc="http://schemas.openxmlformats.org/markup-compatibility/2006">
          <mc:Choice Requires="x14">
            <control shapeId="2114" r:id="rId22" name="Check Box 66">
              <controlPr defaultSize="0" autoFill="0" autoLine="0" autoPict="0">
                <anchor moveWithCells="1" sizeWithCells="1">
                  <from>
                    <xdr:col>4</xdr:col>
                    <xdr:colOff>390525</xdr:colOff>
                    <xdr:row>43</xdr:row>
                    <xdr:rowOff>0</xdr:rowOff>
                  </from>
                  <to>
                    <xdr:col>4</xdr:col>
                    <xdr:colOff>695325</xdr:colOff>
                    <xdr:row>44</xdr:row>
                    <xdr:rowOff>0</xdr:rowOff>
                  </to>
                </anchor>
              </controlPr>
            </control>
          </mc:Choice>
        </mc:AlternateContent>
        <mc:AlternateContent xmlns:mc="http://schemas.openxmlformats.org/markup-compatibility/2006">
          <mc:Choice Requires="x14">
            <control shapeId="2115" r:id="rId23" name="Check Box 67">
              <controlPr defaultSize="0" autoFill="0" autoLine="0" autoPict="0">
                <anchor moveWithCells="1" sizeWithCells="1">
                  <from>
                    <xdr:col>6</xdr:col>
                    <xdr:colOff>409575</xdr:colOff>
                    <xdr:row>43</xdr:row>
                    <xdr:rowOff>0</xdr:rowOff>
                  </from>
                  <to>
                    <xdr:col>6</xdr:col>
                    <xdr:colOff>714375</xdr:colOff>
                    <xdr:row>44</xdr:row>
                    <xdr:rowOff>0</xdr:rowOff>
                  </to>
                </anchor>
              </controlPr>
            </control>
          </mc:Choice>
        </mc:AlternateContent>
        <mc:AlternateContent xmlns:mc="http://schemas.openxmlformats.org/markup-compatibility/2006">
          <mc:Choice Requires="x14">
            <control shapeId="2116" r:id="rId24" name="Check Box 68">
              <controlPr defaultSize="0" autoFill="0" autoLine="0" autoPict="0">
                <anchor moveWithCells="1" sizeWithCells="1">
                  <from>
                    <xdr:col>8</xdr:col>
                    <xdr:colOff>400050</xdr:colOff>
                    <xdr:row>43</xdr:row>
                    <xdr:rowOff>0</xdr:rowOff>
                  </from>
                  <to>
                    <xdr:col>8</xdr:col>
                    <xdr:colOff>704850</xdr:colOff>
                    <xdr:row>44</xdr:row>
                    <xdr:rowOff>0</xdr:rowOff>
                  </to>
                </anchor>
              </controlPr>
            </control>
          </mc:Choice>
        </mc:AlternateContent>
        <mc:AlternateContent xmlns:mc="http://schemas.openxmlformats.org/markup-compatibility/2006">
          <mc:Choice Requires="x14">
            <control shapeId="2119" r:id="rId25" name="Check Box 71">
              <controlPr defaultSize="0" autoFill="0" autoLine="0" autoPict="0">
                <anchor moveWithCells="1" sizeWithCells="1">
                  <from>
                    <xdr:col>4</xdr:col>
                    <xdr:colOff>390525</xdr:colOff>
                    <xdr:row>44</xdr:row>
                    <xdr:rowOff>0</xdr:rowOff>
                  </from>
                  <to>
                    <xdr:col>4</xdr:col>
                    <xdr:colOff>695325</xdr:colOff>
                    <xdr:row>45</xdr:row>
                    <xdr:rowOff>0</xdr:rowOff>
                  </to>
                </anchor>
              </controlPr>
            </control>
          </mc:Choice>
        </mc:AlternateContent>
        <mc:AlternateContent xmlns:mc="http://schemas.openxmlformats.org/markup-compatibility/2006">
          <mc:Choice Requires="x14">
            <control shapeId="2120" r:id="rId26" name="Check Box 72">
              <controlPr defaultSize="0" autoFill="0" autoLine="0" autoPict="0">
                <anchor moveWithCells="1" sizeWithCells="1">
                  <from>
                    <xdr:col>6</xdr:col>
                    <xdr:colOff>409575</xdr:colOff>
                    <xdr:row>44</xdr:row>
                    <xdr:rowOff>0</xdr:rowOff>
                  </from>
                  <to>
                    <xdr:col>6</xdr:col>
                    <xdr:colOff>714375</xdr:colOff>
                    <xdr:row>45</xdr:row>
                    <xdr:rowOff>0</xdr:rowOff>
                  </to>
                </anchor>
              </controlPr>
            </control>
          </mc:Choice>
        </mc:AlternateContent>
        <mc:AlternateContent xmlns:mc="http://schemas.openxmlformats.org/markup-compatibility/2006">
          <mc:Choice Requires="x14">
            <control shapeId="2121" r:id="rId27" name="Check Box 73">
              <controlPr defaultSize="0" autoFill="0" autoLine="0" autoPict="0">
                <anchor moveWithCells="1" sizeWithCells="1">
                  <from>
                    <xdr:col>8</xdr:col>
                    <xdr:colOff>400050</xdr:colOff>
                    <xdr:row>44</xdr:row>
                    <xdr:rowOff>0</xdr:rowOff>
                  </from>
                  <to>
                    <xdr:col>8</xdr:col>
                    <xdr:colOff>704850</xdr:colOff>
                    <xdr:row>45</xdr:row>
                    <xdr:rowOff>0</xdr:rowOff>
                  </to>
                </anchor>
              </controlPr>
            </control>
          </mc:Choice>
        </mc:AlternateContent>
        <mc:AlternateContent xmlns:mc="http://schemas.openxmlformats.org/markup-compatibility/2006">
          <mc:Choice Requires="x14">
            <control shapeId="2124" r:id="rId28" name="Check Box 76">
              <controlPr defaultSize="0" autoFill="0" autoLine="0" autoPict="0">
                <anchor moveWithCells="1" sizeWithCells="1">
                  <from>
                    <xdr:col>4</xdr:col>
                    <xdr:colOff>390525</xdr:colOff>
                    <xdr:row>45</xdr:row>
                    <xdr:rowOff>0</xdr:rowOff>
                  </from>
                  <to>
                    <xdr:col>4</xdr:col>
                    <xdr:colOff>695325</xdr:colOff>
                    <xdr:row>46</xdr:row>
                    <xdr:rowOff>0</xdr:rowOff>
                  </to>
                </anchor>
              </controlPr>
            </control>
          </mc:Choice>
        </mc:AlternateContent>
        <mc:AlternateContent xmlns:mc="http://schemas.openxmlformats.org/markup-compatibility/2006">
          <mc:Choice Requires="x14">
            <control shapeId="2125" r:id="rId29" name="Check Box 77">
              <controlPr defaultSize="0" autoFill="0" autoLine="0" autoPict="0">
                <anchor moveWithCells="1" sizeWithCells="1">
                  <from>
                    <xdr:col>6</xdr:col>
                    <xdr:colOff>409575</xdr:colOff>
                    <xdr:row>45</xdr:row>
                    <xdr:rowOff>0</xdr:rowOff>
                  </from>
                  <to>
                    <xdr:col>6</xdr:col>
                    <xdr:colOff>714375</xdr:colOff>
                    <xdr:row>46</xdr:row>
                    <xdr:rowOff>0</xdr:rowOff>
                  </to>
                </anchor>
              </controlPr>
            </control>
          </mc:Choice>
        </mc:AlternateContent>
        <mc:AlternateContent xmlns:mc="http://schemas.openxmlformats.org/markup-compatibility/2006">
          <mc:Choice Requires="x14">
            <control shapeId="2126" r:id="rId30" name="Check Box 78">
              <controlPr defaultSize="0" autoFill="0" autoLine="0" autoPict="0">
                <anchor moveWithCells="1" sizeWithCells="1">
                  <from>
                    <xdr:col>8</xdr:col>
                    <xdr:colOff>400050</xdr:colOff>
                    <xdr:row>45</xdr:row>
                    <xdr:rowOff>0</xdr:rowOff>
                  </from>
                  <to>
                    <xdr:col>8</xdr:col>
                    <xdr:colOff>704850</xdr:colOff>
                    <xdr:row>46</xdr:row>
                    <xdr:rowOff>0</xdr:rowOff>
                  </to>
                </anchor>
              </controlPr>
            </control>
          </mc:Choice>
        </mc:AlternateContent>
        <mc:AlternateContent xmlns:mc="http://schemas.openxmlformats.org/markup-compatibility/2006">
          <mc:Choice Requires="x14">
            <control shapeId="2063" r:id="rId31" name="Check Box 15">
              <controlPr defaultSize="0" autoFill="0" autoLine="0" autoPict="0">
                <anchor moveWithCells="1" sizeWithCells="1">
                  <from>
                    <xdr:col>2</xdr:col>
                    <xdr:colOff>400050</xdr:colOff>
                    <xdr:row>51</xdr:row>
                    <xdr:rowOff>0</xdr:rowOff>
                  </from>
                  <to>
                    <xdr:col>2</xdr:col>
                    <xdr:colOff>704850</xdr:colOff>
                    <xdr:row>52</xdr:row>
                    <xdr:rowOff>0</xdr:rowOff>
                  </to>
                </anchor>
              </controlPr>
            </control>
          </mc:Choice>
        </mc:AlternateContent>
        <mc:AlternateContent xmlns:mc="http://schemas.openxmlformats.org/markup-compatibility/2006">
          <mc:Choice Requires="x14">
            <control shapeId="2080" r:id="rId32" name="Check Box 32">
              <controlPr defaultSize="0" autoFill="0" autoLine="0" autoPict="0">
                <anchor moveWithCells="1" sizeWithCells="1">
                  <from>
                    <xdr:col>4</xdr:col>
                    <xdr:colOff>390525</xdr:colOff>
                    <xdr:row>51</xdr:row>
                    <xdr:rowOff>0</xdr:rowOff>
                  </from>
                  <to>
                    <xdr:col>4</xdr:col>
                    <xdr:colOff>695325</xdr:colOff>
                    <xdr:row>52</xdr:row>
                    <xdr:rowOff>0</xdr:rowOff>
                  </to>
                </anchor>
              </controlPr>
            </control>
          </mc:Choice>
        </mc:AlternateContent>
        <mc:AlternateContent xmlns:mc="http://schemas.openxmlformats.org/markup-compatibility/2006">
          <mc:Choice Requires="x14">
            <control shapeId="2081" r:id="rId33" name="Check Box 33">
              <controlPr defaultSize="0" autoFill="0" autoLine="0" autoPict="0">
                <anchor moveWithCells="1" sizeWithCells="1">
                  <from>
                    <xdr:col>6</xdr:col>
                    <xdr:colOff>409575</xdr:colOff>
                    <xdr:row>51</xdr:row>
                    <xdr:rowOff>0</xdr:rowOff>
                  </from>
                  <to>
                    <xdr:col>6</xdr:col>
                    <xdr:colOff>714375</xdr:colOff>
                    <xdr:row>52</xdr:row>
                    <xdr:rowOff>0</xdr:rowOff>
                  </to>
                </anchor>
              </controlPr>
            </control>
          </mc:Choice>
        </mc:AlternateContent>
        <mc:AlternateContent xmlns:mc="http://schemas.openxmlformats.org/markup-compatibility/2006">
          <mc:Choice Requires="x14">
            <control shapeId="2082" r:id="rId34" name="Check Box 34">
              <controlPr defaultSize="0" autoFill="0" autoLine="0" autoPict="0">
                <anchor moveWithCells="1" sizeWithCells="1">
                  <from>
                    <xdr:col>8</xdr:col>
                    <xdr:colOff>400050</xdr:colOff>
                    <xdr:row>51</xdr:row>
                    <xdr:rowOff>0</xdr:rowOff>
                  </from>
                  <to>
                    <xdr:col>8</xdr:col>
                    <xdr:colOff>704850</xdr:colOff>
                    <xdr:row>52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BF165"/>
  <sheetViews>
    <sheetView showGridLines="0" tabSelected="1" view="pageBreakPreview" zoomScale="85" zoomScaleNormal="100" zoomScaleSheetLayoutView="85" workbookViewId="0">
      <selection activeCell="B39" sqref="B39:J39"/>
    </sheetView>
  </sheetViews>
  <sheetFormatPr defaultRowHeight="12.75"/>
  <cols>
    <col min="1" max="1" width="12.85546875" style="1" customWidth="1"/>
    <col min="2" max="2" width="15.28515625" style="1" customWidth="1"/>
    <col min="3" max="3" width="15.140625" style="1" customWidth="1"/>
    <col min="4" max="4" width="1.28515625" style="1" customWidth="1"/>
    <col min="5" max="5" width="15.140625" style="1" customWidth="1"/>
    <col min="6" max="6" width="1.28515625" style="1" customWidth="1"/>
    <col min="7" max="7" width="15.140625" style="1" customWidth="1"/>
    <col min="8" max="8" width="1.28515625" style="1" customWidth="1"/>
    <col min="9" max="10" width="15.140625" style="1" customWidth="1"/>
    <col min="11" max="11" width="4.42578125" style="1" customWidth="1"/>
    <col min="12" max="12" width="7.28515625" style="6" customWidth="1"/>
    <col min="13" max="13" width="12.7109375" style="7" customWidth="1"/>
    <col min="14" max="14" width="9.140625" style="1"/>
    <col min="15" max="15" width="9.140625" style="1" customWidth="1"/>
    <col min="16" max="16" width="9.42578125" style="1" customWidth="1"/>
    <col min="17" max="25" width="9.140625" style="1" customWidth="1"/>
    <col min="26" max="26" width="94.85546875" style="1" customWidth="1"/>
    <col min="27" max="27" width="18.28515625" style="58" hidden="1" customWidth="1"/>
    <col min="28" max="28" width="0" style="1" hidden="1" customWidth="1"/>
    <col min="29" max="58" width="9.140625" style="1" hidden="1" customWidth="1"/>
    <col min="59" max="16384" width="9.140625" style="1"/>
  </cols>
  <sheetData>
    <row r="1" spans="1:58" ht="18.75" customHeight="1">
      <c r="A1" s="176" t="s">
        <v>365</v>
      </c>
      <c r="B1" s="63"/>
      <c r="C1" s="63"/>
      <c r="D1" s="63"/>
      <c r="E1" s="63"/>
      <c r="F1" s="63"/>
      <c r="G1" s="63"/>
      <c r="H1" s="63"/>
      <c r="I1" s="63"/>
      <c r="J1" s="63"/>
      <c r="K1" s="86"/>
      <c r="L1" s="114"/>
      <c r="M1" s="218"/>
      <c r="AC1" s="472" t="s">
        <v>253</v>
      </c>
      <c r="AD1" s="391"/>
      <c r="AE1" s="472"/>
      <c r="AF1" s="472"/>
      <c r="AG1" s="472"/>
      <c r="AH1" s="472"/>
      <c r="AI1" s="472"/>
      <c r="AJ1" s="628"/>
      <c r="AK1" s="628"/>
      <c r="AL1" s="628"/>
      <c r="AM1" s="473"/>
      <c r="AN1" s="628"/>
      <c r="AO1" s="628"/>
      <c r="AP1" s="628"/>
      <c r="AQ1" s="628"/>
      <c r="AR1" s="629"/>
      <c r="AS1" s="629"/>
      <c r="AT1" s="629"/>
      <c r="AU1" s="629"/>
      <c r="AV1" s="474"/>
      <c r="AW1" s="474"/>
      <c r="AX1" s="474"/>
      <c r="AY1" s="472"/>
      <c r="AZ1" s="472"/>
      <c r="BA1" s="472"/>
      <c r="BB1" s="472"/>
      <c r="BC1" s="472"/>
      <c r="BD1" s="472"/>
      <c r="BE1" s="472"/>
      <c r="BF1" s="472"/>
    </row>
    <row r="2" spans="1:58" ht="15.75">
      <c r="A2" s="80"/>
      <c r="B2" s="61"/>
      <c r="C2" s="177"/>
      <c r="D2" s="177"/>
      <c r="E2" s="177"/>
      <c r="F2" s="177"/>
      <c r="G2" s="177"/>
      <c r="H2" s="177"/>
      <c r="I2" s="177"/>
      <c r="J2" s="177"/>
      <c r="K2" s="80"/>
      <c r="L2" s="73"/>
      <c r="M2" s="219"/>
      <c r="AD2" s="475"/>
      <c r="AE2" s="475"/>
      <c r="AF2" s="475"/>
      <c r="AG2" s="475"/>
      <c r="AH2" s="475"/>
      <c r="AI2" s="475"/>
      <c r="AJ2" s="475"/>
      <c r="AK2" s="630" t="s">
        <v>254</v>
      </c>
      <c r="AL2" s="631"/>
      <c r="AM2" s="631"/>
      <c r="AN2" s="632"/>
      <c r="AO2" s="630" t="s">
        <v>255</v>
      </c>
      <c r="AP2" s="631"/>
      <c r="AQ2" s="632"/>
      <c r="AR2" s="631" t="s">
        <v>256</v>
      </c>
      <c r="AS2" s="631"/>
      <c r="AT2" s="631"/>
      <c r="AU2" s="631"/>
      <c r="AV2" s="476"/>
      <c r="AW2" s="476"/>
      <c r="AX2" s="477"/>
      <c r="AY2" s="475"/>
      <c r="AZ2" s="475"/>
      <c r="BA2" s="475"/>
      <c r="BB2" s="475"/>
      <c r="BC2" s="475"/>
      <c r="BD2" s="475"/>
      <c r="BE2" s="475"/>
      <c r="BF2" s="475"/>
    </row>
    <row r="3" spans="1:58" ht="15">
      <c r="A3" s="178" t="s">
        <v>106</v>
      </c>
      <c r="B3" s="61"/>
      <c r="C3" s="61"/>
      <c r="D3" s="61"/>
      <c r="E3" s="61"/>
      <c r="F3" s="61"/>
      <c r="G3" s="61"/>
      <c r="H3" s="61"/>
      <c r="I3" s="61"/>
      <c r="J3" s="72"/>
      <c r="K3" s="80"/>
      <c r="L3" s="73"/>
      <c r="M3" s="219"/>
      <c r="AD3" s="478"/>
      <c r="AE3" s="478"/>
      <c r="AF3" s="478"/>
      <c r="AG3" s="478"/>
      <c r="AH3" s="478"/>
      <c r="AI3" s="479"/>
      <c r="AJ3" s="478"/>
      <c r="AK3" s="633"/>
      <c r="AL3" s="634"/>
      <c r="AM3" s="634"/>
      <c r="AN3" s="635"/>
      <c r="AO3" s="633"/>
      <c r="AP3" s="634"/>
      <c r="AQ3" s="635"/>
      <c r="AR3" s="634"/>
      <c r="AS3" s="634"/>
      <c r="AT3" s="634"/>
      <c r="AU3" s="634"/>
      <c r="AV3" s="480"/>
      <c r="AW3" s="480"/>
      <c r="AX3" s="481"/>
      <c r="AY3" s="627" t="s">
        <v>257</v>
      </c>
      <c r="AZ3" s="627"/>
      <c r="BA3" s="627"/>
      <c r="BB3" s="627"/>
      <c r="BC3" s="627"/>
      <c r="BD3" s="627"/>
      <c r="BE3" s="627"/>
      <c r="BF3" s="627"/>
    </row>
    <row r="4" spans="1:58" ht="18" customHeight="1" thickBot="1">
      <c r="A4" s="140" t="s">
        <v>221</v>
      </c>
      <c r="B4" s="61"/>
      <c r="C4" s="61"/>
      <c r="D4" s="61"/>
      <c r="E4" s="61"/>
      <c r="F4" s="61"/>
      <c r="G4" s="61"/>
      <c r="H4" s="61"/>
      <c r="I4" s="61"/>
      <c r="J4" s="72"/>
      <c r="K4" s="80"/>
      <c r="L4" s="73"/>
      <c r="M4" s="219"/>
      <c r="AC4" s="482" t="s">
        <v>204</v>
      </c>
      <c r="AD4" s="482" t="s">
        <v>73</v>
      </c>
      <c r="AE4" s="482" t="s">
        <v>75</v>
      </c>
      <c r="AF4" s="482" t="s">
        <v>258</v>
      </c>
      <c r="AG4" s="482" t="s">
        <v>259</v>
      </c>
      <c r="AH4" s="482" t="s">
        <v>1</v>
      </c>
      <c r="AI4" s="483" t="s">
        <v>260</v>
      </c>
      <c r="AJ4" s="482" t="s">
        <v>48</v>
      </c>
      <c r="AK4" s="484" t="s">
        <v>261</v>
      </c>
      <c r="AL4" s="482" t="s">
        <v>262</v>
      </c>
      <c r="AM4" s="482" t="s">
        <v>263</v>
      </c>
      <c r="AN4" s="485" t="s">
        <v>264</v>
      </c>
      <c r="AO4" s="484" t="s">
        <v>265</v>
      </c>
      <c r="AP4" s="482" t="s">
        <v>266</v>
      </c>
      <c r="AQ4" s="485" t="s">
        <v>267</v>
      </c>
      <c r="AR4" s="484" t="s">
        <v>261</v>
      </c>
      <c r="AS4" s="486" t="s">
        <v>268</v>
      </c>
      <c r="AT4" s="482" t="s">
        <v>269</v>
      </c>
      <c r="AU4" s="482" t="s">
        <v>270</v>
      </c>
      <c r="AV4" s="487" t="s">
        <v>271</v>
      </c>
      <c r="AW4" s="488" t="s">
        <v>272</v>
      </c>
      <c r="AX4" s="489" t="s">
        <v>273</v>
      </c>
      <c r="AY4" s="484" t="s">
        <v>274</v>
      </c>
      <c r="AZ4" s="490" t="s">
        <v>275</v>
      </c>
      <c r="BA4" s="482" t="s">
        <v>276</v>
      </c>
      <c r="BB4" s="482" t="s">
        <v>262</v>
      </c>
      <c r="BC4" s="482" t="s">
        <v>277</v>
      </c>
      <c r="BD4" s="482" t="s">
        <v>278</v>
      </c>
      <c r="BE4" s="491" t="s">
        <v>279</v>
      </c>
      <c r="BF4" s="482" t="s">
        <v>280</v>
      </c>
    </row>
    <row r="5" spans="1:58">
      <c r="A5" s="140"/>
      <c r="B5" s="61"/>
      <c r="C5" s="61"/>
      <c r="D5" s="61"/>
      <c r="E5" s="61"/>
      <c r="F5" s="61"/>
      <c r="G5" s="61"/>
      <c r="H5" s="61"/>
      <c r="I5" s="61"/>
      <c r="J5" s="72"/>
      <c r="K5" s="80"/>
      <c r="L5" s="115"/>
      <c r="M5" s="219"/>
      <c r="AC5" s="1">
        <f>C29</f>
        <v>0</v>
      </c>
      <c r="AD5" s="296">
        <f>C19</f>
        <v>0</v>
      </c>
      <c r="AE5" s="3" t="s">
        <v>283</v>
      </c>
      <c r="AF5" s="3" t="s">
        <v>284</v>
      </c>
      <c r="AG5" s="3"/>
      <c r="AH5" s="297">
        <f>C28</f>
        <v>0</v>
      </c>
      <c r="AI5" s="3">
        <v>0</v>
      </c>
      <c r="AJ5" s="3">
        <v>0</v>
      </c>
      <c r="AK5" s="298">
        <f>B60</f>
        <v>0</v>
      </c>
      <c r="AL5" s="298">
        <f>B62</f>
        <v>0</v>
      </c>
      <c r="AM5" s="3" t="s">
        <v>282</v>
      </c>
      <c r="AN5" s="298">
        <f>B64</f>
        <v>0</v>
      </c>
      <c r="AO5" s="3" t="s">
        <v>282</v>
      </c>
      <c r="AP5" s="3" t="s">
        <v>282</v>
      </c>
      <c r="AQ5" s="3" t="s">
        <v>282</v>
      </c>
      <c r="AR5" s="3">
        <f>AJ5</f>
        <v>0</v>
      </c>
      <c r="AS5" s="3" t="e">
        <f>AR5/C28</f>
        <v>#DIV/0!</v>
      </c>
      <c r="AT5" s="298">
        <f>AL5</f>
        <v>0</v>
      </c>
      <c r="AU5" s="298">
        <f>AN5</f>
        <v>0</v>
      </c>
      <c r="AV5" s="299" t="e">
        <f>AU5/C28</f>
        <v>#DIV/0!</v>
      </c>
      <c r="AW5" s="300">
        <f>AR5*3.412 + AU5*100</f>
        <v>0</v>
      </c>
      <c r="AX5" s="299" t="e">
        <f>AW5/C28</f>
        <v>#DIV/0!</v>
      </c>
      <c r="AY5" s="298">
        <f>B81</f>
        <v>0</v>
      </c>
      <c r="AZ5" s="299" t="e">
        <f>AY5/C28</f>
        <v>#DIV/0!</v>
      </c>
      <c r="BA5" s="301">
        <f>B82</f>
        <v>0</v>
      </c>
      <c r="BB5" s="298">
        <f>B85</f>
        <v>0</v>
      </c>
      <c r="BC5" s="301">
        <f>B86</f>
        <v>0</v>
      </c>
      <c r="BD5" s="298">
        <f>B92</f>
        <v>0</v>
      </c>
      <c r="BE5" s="299" t="e">
        <f>BD5/C28</f>
        <v>#DIV/0!</v>
      </c>
      <c r="BF5" s="301">
        <f>B93</f>
        <v>0</v>
      </c>
    </row>
    <row r="6" spans="1:58">
      <c r="A6" s="437" t="s">
        <v>192</v>
      </c>
      <c r="B6" s="179"/>
      <c r="C6" s="179"/>
      <c r="D6" s="126"/>
      <c r="E6" s="126"/>
      <c r="F6" s="126"/>
      <c r="G6" s="126"/>
      <c r="H6" s="126"/>
      <c r="I6" s="126"/>
      <c r="J6" s="180"/>
      <c r="K6" s="80"/>
      <c r="L6" s="73"/>
      <c r="M6" s="219"/>
    </row>
    <row r="7" spans="1:58">
      <c r="A7" s="221"/>
      <c r="B7" s="111"/>
      <c r="C7" s="111"/>
      <c r="D7" s="111"/>
      <c r="E7" s="111"/>
      <c r="F7" s="111"/>
      <c r="G7" s="111"/>
      <c r="H7" s="111"/>
      <c r="I7" s="111"/>
      <c r="J7" s="181"/>
      <c r="K7" s="80"/>
      <c r="L7" s="116"/>
      <c r="M7" s="219"/>
    </row>
    <row r="8" spans="1:58">
      <c r="A8" s="159" t="s">
        <v>3</v>
      </c>
      <c r="B8" s="175"/>
      <c r="C8" s="623"/>
      <c r="D8" s="624"/>
      <c r="E8" s="624"/>
      <c r="F8" s="624"/>
      <c r="G8" s="624"/>
      <c r="H8" s="624"/>
      <c r="I8" s="624"/>
      <c r="J8" s="625"/>
      <c r="K8" s="80"/>
      <c r="L8" s="73"/>
      <c r="M8" s="222"/>
    </row>
    <row r="9" spans="1:58">
      <c r="A9" s="160" t="s">
        <v>4</v>
      </c>
      <c r="B9" s="169"/>
      <c r="C9" s="623"/>
      <c r="D9" s="624"/>
      <c r="E9" s="624"/>
      <c r="F9" s="624"/>
      <c r="G9" s="624"/>
      <c r="H9" s="624"/>
      <c r="I9" s="624"/>
      <c r="J9" s="625"/>
      <c r="K9" s="80"/>
      <c r="L9" s="73"/>
      <c r="M9" s="222"/>
    </row>
    <row r="10" spans="1:58">
      <c r="A10" s="161" t="s">
        <v>0</v>
      </c>
      <c r="B10" s="174"/>
      <c r="C10" s="626"/>
      <c r="D10" s="624"/>
      <c r="E10" s="624"/>
      <c r="F10" s="624"/>
      <c r="G10" s="624"/>
      <c r="H10" s="624"/>
      <c r="I10" s="624"/>
      <c r="J10" s="625"/>
      <c r="K10" s="80"/>
      <c r="L10" s="73"/>
      <c r="M10" s="222"/>
    </row>
    <row r="11" spans="1:58">
      <c r="A11" s="636" t="s">
        <v>135</v>
      </c>
      <c r="B11" s="637"/>
      <c r="C11" s="626"/>
      <c r="D11" s="624"/>
      <c r="E11" s="624"/>
      <c r="F11" s="624"/>
      <c r="G11" s="624"/>
      <c r="H11" s="624"/>
      <c r="I11" s="624"/>
      <c r="J11" s="625"/>
      <c r="K11" s="80"/>
      <c r="L11" s="73"/>
      <c r="M11" s="222"/>
    </row>
    <row r="12" spans="1:58">
      <c r="A12" s="173" t="s">
        <v>107</v>
      </c>
      <c r="B12" s="169"/>
      <c r="C12" s="643"/>
      <c r="D12" s="624"/>
      <c r="E12" s="624"/>
      <c r="F12" s="624"/>
      <c r="G12" s="624"/>
      <c r="H12" s="624"/>
      <c r="I12" s="624"/>
      <c r="J12" s="625"/>
      <c r="K12" s="80"/>
      <c r="L12" s="73"/>
      <c r="M12" s="222"/>
    </row>
    <row r="13" spans="1:58">
      <c r="A13" s="161" t="s">
        <v>126</v>
      </c>
      <c r="B13" s="174"/>
      <c r="C13" s="638"/>
      <c r="D13" s="639"/>
      <c r="E13" s="639"/>
      <c r="F13" s="639"/>
      <c r="G13" s="639"/>
      <c r="H13" s="639"/>
      <c r="I13" s="639"/>
      <c r="J13" s="640"/>
      <c r="K13" s="80"/>
      <c r="L13" s="73"/>
      <c r="M13" s="222"/>
    </row>
    <row r="14" spans="1:58">
      <c r="A14" s="172" t="s">
        <v>127</v>
      </c>
      <c r="B14" s="175"/>
      <c r="C14" s="638"/>
      <c r="D14" s="639"/>
      <c r="E14" s="639"/>
      <c r="F14" s="639"/>
      <c r="G14" s="639"/>
      <c r="H14" s="639"/>
      <c r="I14" s="639"/>
      <c r="J14" s="640"/>
      <c r="K14" s="80"/>
      <c r="L14" s="73"/>
      <c r="M14" s="222"/>
    </row>
    <row r="15" spans="1:58">
      <c r="A15" s="162" t="s">
        <v>107</v>
      </c>
      <c r="B15" s="169"/>
      <c r="C15" s="641"/>
      <c r="D15" s="639"/>
      <c r="E15" s="639"/>
      <c r="F15" s="639"/>
      <c r="G15" s="639"/>
      <c r="H15" s="639"/>
      <c r="I15" s="639"/>
      <c r="J15" s="640"/>
      <c r="K15" s="80"/>
      <c r="L15" s="73"/>
      <c r="M15" s="222"/>
    </row>
    <row r="16" spans="1:58">
      <c r="A16" s="163" t="s">
        <v>126</v>
      </c>
      <c r="B16" s="174"/>
      <c r="C16" s="642"/>
      <c r="D16" s="639"/>
      <c r="E16" s="639"/>
      <c r="F16" s="639"/>
      <c r="G16" s="639"/>
      <c r="H16" s="639"/>
      <c r="I16" s="639"/>
      <c r="J16" s="640"/>
      <c r="K16" s="80"/>
      <c r="L16" s="73"/>
      <c r="M16" s="222"/>
    </row>
    <row r="17" spans="1:29">
      <c r="A17" s="435" t="s">
        <v>352</v>
      </c>
      <c r="B17" s="434"/>
      <c r="C17" s="622" t="s">
        <v>380</v>
      </c>
      <c r="D17" s="609"/>
      <c r="E17" s="609"/>
      <c r="F17" s="525"/>
      <c r="G17" s="526" t="s">
        <v>379</v>
      </c>
      <c r="H17" s="525"/>
      <c r="I17" s="609" t="s">
        <v>381</v>
      </c>
      <c r="J17" s="610"/>
      <c r="K17" s="80"/>
      <c r="L17" s="73"/>
      <c r="M17" s="222"/>
      <c r="AA17" s="1"/>
      <c r="AB17" s="527"/>
      <c r="AC17" s="528">
        <f>IF($I$17=$AC$22,1.5,1)</f>
        <v>1</v>
      </c>
    </row>
    <row r="18" spans="1:29">
      <c r="A18" s="436" t="s">
        <v>353</v>
      </c>
      <c r="B18" s="12"/>
      <c r="C18" s="583"/>
      <c r="D18" s="584"/>
      <c r="E18" s="584"/>
      <c r="F18" s="584"/>
      <c r="G18" s="584"/>
      <c r="H18" s="584"/>
      <c r="I18" s="584"/>
      <c r="J18" s="585"/>
      <c r="K18" s="80"/>
      <c r="L18" s="73"/>
      <c r="M18" s="222"/>
      <c r="AA18" s="1"/>
      <c r="AB18" s="527"/>
      <c r="AC18" s="527"/>
    </row>
    <row r="19" spans="1:29">
      <c r="A19" s="171" t="s">
        <v>73</v>
      </c>
      <c r="B19" s="12"/>
      <c r="C19" s="638"/>
      <c r="D19" s="639"/>
      <c r="E19" s="639"/>
      <c r="F19" s="639"/>
      <c r="G19" s="639"/>
      <c r="H19" s="639"/>
      <c r="I19" s="639"/>
      <c r="J19" s="640"/>
      <c r="K19" s="120"/>
      <c r="L19" s="121"/>
      <c r="M19" s="222"/>
      <c r="AA19" s="1"/>
      <c r="AB19" s="527" t="s">
        <v>380</v>
      </c>
      <c r="AC19" s="527" t="s">
        <v>381</v>
      </c>
    </row>
    <row r="20" spans="1:29">
      <c r="A20" s="589" t="s">
        <v>335</v>
      </c>
      <c r="B20" s="590"/>
      <c r="C20" s="644" t="s">
        <v>334</v>
      </c>
      <c r="D20" s="645"/>
      <c r="E20" s="645"/>
      <c r="F20" s="645"/>
      <c r="G20" s="645"/>
      <c r="H20" s="645"/>
      <c r="I20" s="645"/>
      <c r="J20" s="646"/>
      <c r="K20" s="418"/>
      <c r="L20" s="418"/>
      <c r="M20" s="419"/>
      <c r="N20" s="400"/>
      <c r="O20" s="400"/>
      <c r="P20" s="400"/>
      <c r="Q20" s="401"/>
      <c r="R20" s="401"/>
      <c r="S20" s="401"/>
      <c r="T20" s="401"/>
      <c r="U20" s="401"/>
      <c r="V20" s="401"/>
      <c r="W20" s="401"/>
      <c r="X20" s="401"/>
      <c r="Y20" s="401"/>
      <c r="Z20" s="401"/>
      <c r="AA20" s="401"/>
      <c r="AB20" s="527" t="s">
        <v>382</v>
      </c>
      <c r="AC20" s="527" t="s">
        <v>382</v>
      </c>
    </row>
    <row r="21" spans="1:29" ht="12.75" customHeight="1">
      <c r="A21" s="591"/>
      <c r="B21" s="592"/>
      <c r="C21" s="647"/>
      <c r="D21" s="648"/>
      <c r="E21" s="648"/>
      <c r="F21" s="648"/>
      <c r="G21" s="648"/>
      <c r="H21" s="648"/>
      <c r="I21" s="648"/>
      <c r="J21" s="649"/>
      <c r="K21" s="418"/>
      <c r="L21" s="418"/>
      <c r="M21" s="419"/>
      <c r="N21" s="400"/>
      <c r="O21" s="400"/>
      <c r="P21" s="400"/>
      <c r="Q21" s="401"/>
      <c r="R21" s="401"/>
      <c r="S21" s="401"/>
      <c r="T21" s="401"/>
      <c r="U21" s="401"/>
      <c r="V21" s="401"/>
      <c r="W21" s="401"/>
      <c r="X21" s="401"/>
      <c r="Y21" s="401"/>
      <c r="Z21" s="401"/>
      <c r="AA21" s="401"/>
      <c r="AB21" s="527" t="s">
        <v>383</v>
      </c>
      <c r="AC21" s="527" t="s">
        <v>383</v>
      </c>
    </row>
    <row r="22" spans="1:29" ht="18" customHeight="1">
      <c r="A22" s="591"/>
      <c r="B22" s="592"/>
      <c r="C22" s="420"/>
      <c r="D22" s="650"/>
      <c r="E22" s="651"/>
      <c r="F22" s="651"/>
      <c r="G22" s="651"/>
      <c r="H22" s="651"/>
      <c r="I22" s="652"/>
      <c r="J22" s="421"/>
      <c r="K22" s="8"/>
      <c r="L22" s="422"/>
      <c r="M22" s="419"/>
      <c r="N22" s="402"/>
      <c r="O22" s="401"/>
      <c r="P22" s="11"/>
      <c r="Q22" s="11"/>
      <c r="R22" s="401"/>
      <c r="S22" s="401"/>
      <c r="T22" s="401"/>
      <c r="U22" s="401"/>
      <c r="V22" s="401"/>
      <c r="AA22" s="1"/>
      <c r="AB22" s="527" t="s">
        <v>384</v>
      </c>
      <c r="AC22" s="527" t="s">
        <v>385</v>
      </c>
    </row>
    <row r="23" spans="1:29" ht="18.75" customHeight="1">
      <c r="A23" s="591"/>
      <c r="B23" s="592"/>
      <c r="C23" s="420"/>
      <c r="D23" s="653"/>
      <c r="E23" s="654"/>
      <c r="F23" s="654"/>
      <c r="G23" s="654"/>
      <c r="H23" s="654"/>
      <c r="I23" s="655"/>
      <c r="J23" s="421"/>
      <c r="K23" s="8"/>
      <c r="L23" s="422"/>
      <c r="M23" s="419"/>
      <c r="N23" s="492"/>
      <c r="O23" s="493"/>
      <c r="P23" s="11"/>
      <c r="Q23" s="11"/>
      <c r="R23" s="493"/>
      <c r="S23" s="493"/>
      <c r="T23" s="493"/>
      <c r="U23" s="493"/>
      <c r="V23" s="493"/>
      <c r="AA23" s="1"/>
      <c r="AB23" s="527" t="s">
        <v>386</v>
      </c>
      <c r="AC23" s="527" t="s">
        <v>386</v>
      </c>
    </row>
    <row r="24" spans="1:29" ht="27" customHeight="1">
      <c r="A24" s="593"/>
      <c r="B24" s="594"/>
      <c r="C24" s="423"/>
      <c r="D24" s="424"/>
      <c r="E24" s="424"/>
      <c r="F24" s="425"/>
      <c r="G24" s="425"/>
      <c r="H24" s="426"/>
      <c r="I24" s="425"/>
      <c r="J24" s="427"/>
      <c r="K24" s="8"/>
      <c r="L24" s="422"/>
      <c r="M24" s="419"/>
      <c r="N24" s="492"/>
      <c r="O24" s="493"/>
      <c r="P24" s="11"/>
      <c r="Q24" s="11"/>
      <c r="R24" s="493"/>
      <c r="S24" s="493"/>
      <c r="T24" s="493"/>
      <c r="U24" s="493"/>
      <c r="V24" s="493"/>
      <c r="AA24" s="1"/>
      <c r="AB24" s="527" t="s">
        <v>387</v>
      </c>
      <c r="AC24" s="527" t="s">
        <v>387</v>
      </c>
    </row>
    <row r="25" spans="1:29">
      <c r="A25" s="417" t="s">
        <v>350</v>
      </c>
      <c r="B25" s="12"/>
      <c r="C25" s="583"/>
      <c r="D25" s="584"/>
      <c r="E25" s="584"/>
      <c r="F25" s="584"/>
      <c r="G25" s="584"/>
      <c r="H25" s="584"/>
      <c r="I25" s="584"/>
      <c r="J25" s="585"/>
      <c r="K25" s="80"/>
      <c r="L25" s="73"/>
      <c r="M25" s="222"/>
    </row>
    <row r="26" spans="1:29">
      <c r="A26" s="86"/>
      <c r="B26" s="63"/>
      <c r="C26" s="63"/>
      <c r="D26" s="63"/>
      <c r="E26" s="63"/>
      <c r="F26" s="63"/>
      <c r="G26" s="63"/>
      <c r="H26" s="63"/>
      <c r="I26" s="63"/>
      <c r="J26" s="139"/>
      <c r="K26" s="80"/>
      <c r="L26" s="73"/>
      <c r="M26" s="222"/>
    </row>
    <row r="27" spans="1:29">
      <c r="A27" s="140" t="s">
        <v>250</v>
      </c>
      <c r="B27" s="61"/>
      <c r="C27" s="61"/>
      <c r="D27" s="61"/>
      <c r="E27" s="61"/>
      <c r="F27" s="61"/>
      <c r="G27" s="61"/>
      <c r="H27" s="61"/>
      <c r="I27" s="61"/>
      <c r="J27" s="61"/>
      <c r="K27" s="80"/>
      <c r="L27" s="73"/>
      <c r="M27" s="222"/>
    </row>
    <row r="28" spans="1:29">
      <c r="A28" s="80" t="s">
        <v>237</v>
      </c>
      <c r="B28" s="127"/>
      <c r="C28" s="70"/>
      <c r="D28" s="215" t="s">
        <v>2</v>
      </c>
      <c r="E28" s="155"/>
      <c r="F28" s="249"/>
      <c r="G28" s="249"/>
      <c r="H28" s="249"/>
      <c r="I28" s="250"/>
      <c r="J28" s="250"/>
      <c r="K28" s="61"/>
      <c r="L28" s="117"/>
      <c r="M28" s="219"/>
    </row>
    <row r="29" spans="1:29">
      <c r="A29" s="141" t="s">
        <v>204</v>
      </c>
      <c r="B29" s="127"/>
      <c r="C29" s="69"/>
      <c r="D29" s="80"/>
      <c r="E29" s="61"/>
      <c r="F29" s="61"/>
      <c r="G29" s="80"/>
      <c r="H29" s="61"/>
      <c r="I29" s="72"/>
      <c r="J29" s="497"/>
      <c r="K29" s="80"/>
      <c r="L29" s="117"/>
      <c r="M29" s="219"/>
    </row>
    <row r="30" spans="1:29" ht="12.75" customHeight="1">
      <c r="A30" s="86"/>
      <c r="B30" s="164"/>
      <c r="C30" s="494"/>
      <c r="D30" s="495"/>
      <c r="E30" s="139"/>
      <c r="F30" s="496"/>
      <c r="G30" s="139"/>
      <c r="H30" s="251"/>
      <c r="I30" s="247"/>
      <c r="J30" s="497"/>
      <c r="K30" s="80"/>
      <c r="L30" s="73"/>
      <c r="M30" s="222"/>
    </row>
    <row r="31" spans="1:29" ht="15" customHeight="1">
      <c r="A31" s="568" t="s">
        <v>238</v>
      </c>
      <c r="B31" s="588"/>
      <c r="C31" s="588"/>
      <c r="D31" s="588"/>
      <c r="E31" s="588"/>
      <c r="F31" s="588"/>
      <c r="G31" s="588"/>
      <c r="H31" s="588"/>
      <c r="I31" s="588"/>
      <c r="J31" s="588"/>
      <c r="K31" s="80"/>
      <c r="L31" s="73"/>
      <c r="M31" s="222"/>
    </row>
    <row r="32" spans="1:29" ht="38.25">
      <c r="A32" s="223"/>
      <c r="B32" s="551"/>
      <c r="C32" s="607"/>
      <c r="D32" s="607"/>
      <c r="E32" s="607"/>
      <c r="F32" s="607"/>
      <c r="G32" s="607"/>
      <c r="H32" s="607"/>
      <c r="I32" s="607"/>
      <c r="J32" s="608"/>
      <c r="K32" s="540" t="s">
        <v>193</v>
      </c>
      <c r="L32" s="541"/>
      <c r="M32" s="542"/>
      <c r="Q32" s="56"/>
      <c r="R32" s="56"/>
      <c r="S32" s="56"/>
      <c r="T32" s="56"/>
      <c r="U32" s="56"/>
      <c r="V32" s="56"/>
      <c r="W32" s="56"/>
      <c r="X32" s="56"/>
      <c r="Z32" s="57">
        <f>B32</f>
        <v>0</v>
      </c>
      <c r="AA32" s="60" t="s">
        <v>219</v>
      </c>
    </row>
    <row r="33" spans="1:27">
      <c r="A33" s="86"/>
      <c r="B33" s="63"/>
      <c r="C33" s="63"/>
      <c r="D33" s="153"/>
      <c r="E33" s="153"/>
      <c r="F33" s="153"/>
      <c r="G33" s="153"/>
      <c r="H33" s="153"/>
      <c r="I33" s="153"/>
      <c r="J33" s="63"/>
      <c r="K33" s="80"/>
      <c r="L33" s="73"/>
      <c r="M33" s="222"/>
    </row>
    <row r="34" spans="1:27" ht="25.5" customHeight="1">
      <c r="A34" s="568" t="s">
        <v>233</v>
      </c>
      <c r="B34" s="588"/>
      <c r="C34" s="588"/>
      <c r="D34" s="588"/>
      <c r="E34" s="588"/>
      <c r="F34" s="588"/>
      <c r="G34" s="588"/>
      <c r="H34" s="588"/>
      <c r="I34" s="588"/>
      <c r="J34" s="588"/>
      <c r="K34" s="80"/>
      <c r="L34" s="73"/>
      <c r="M34" s="222"/>
    </row>
    <row r="35" spans="1:27" ht="38.25">
      <c r="A35" s="223"/>
      <c r="B35" s="551"/>
      <c r="C35" s="607"/>
      <c r="D35" s="607"/>
      <c r="E35" s="607"/>
      <c r="F35" s="607"/>
      <c r="G35" s="607"/>
      <c r="H35" s="607"/>
      <c r="I35" s="607"/>
      <c r="J35" s="608"/>
      <c r="K35" s="540" t="s">
        <v>193</v>
      </c>
      <c r="L35" s="541"/>
      <c r="M35" s="542"/>
      <c r="Q35" s="56"/>
      <c r="R35" s="56"/>
      <c r="S35" s="56"/>
      <c r="T35" s="56"/>
      <c r="U35" s="56"/>
      <c r="V35" s="56"/>
      <c r="W35" s="56"/>
      <c r="X35" s="56"/>
      <c r="Z35" s="57">
        <f>B35</f>
        <v>0</v>
      </c>
      <c r="AA35" s="60" t="s">
        <v>219</v>
      </c>
    </row>
    <row r="36" spans="1:27">
      <c r="A36" s="86"/>
      <c r="B36" s="63"/>
      <c r="C36" s="63"/>
      <c r="D36" s="63"/>
      <c r="E36" s="63"/>
      <c r="F36" s="63"/>
      <c r="G36" s="63"/>
      <c r="H36" s="63"/>
      <c r="I36" s="63"/>
      <c r="J36" s="139"/>
      <c r="K36" s="80"/>
      <c r="L36" s="73"/>
      <c r="M36" s="219"/>
    </row>
    <row r="37" spans="1:27">
      <c r="A37" s="140" t="s">
        <v>251</v>
      </c>
      <c r="B37" s="61"/>
      <c r="C37" s="61"/>
      <c r="D37" s="61"/>
      <c r="E37" s="61"/>
      <c r="F37" s="61"/>
      <c r="G37" s="61"/>
      <c r="H37" s="61"/>
      <c r="I37" s="61"/>
      <c r="J37" s="72"/>
      <c r="K37" s="80"/>
      <c r="L37" s="73"/>
      <c r="M37" s="219"/>
    </row>
    <row r="38" spans="1:27" ht="15.75" customHeight="1">
      <c r="A38" s="568" t="s">
        <v>239</v>
      </c>
      <c r="B38" s="588"/>
      <c r="C38" s="588"/>
      <c r="D38" s="588"/>
      <c r="E38" s="588"/>
      <c r="F38" s="588"/>
      <c r="G38" s="588"/>
      <c r="H38" s="588"/>
      <c r="I38" s="588"/>
      <c r="J38" s="588"/>
      <c r="K38" s="80"/>
      <c r="L38" s="73"/>
      <c r="M38" s="222"/>
    </row>
    <row r="39" spans="1:27" ht="38.25">
      <c r="A39" s="223"/>
      <c r="B39" s="551"/>
      <c r="C39" s="607"/>
      <c r="D39" s="607"/>
      <c r="E39" s="607"/>
      <c r="F39" s="607"/>
      <c r="G39" s="607"/>
      <c r="H39" s="607"/>
      <c r="I39" s="607"/>
      <c r="J39" s="608"/>
      <c r="K39" s="540" t="s">
        <v>193</v>
      </c>
      <c r="L39" s="541"/>
      <c r="M39" s="542"/>
      <c r="Q39" s="56"/>
      <c r="R39" s="56"/>
      <c r="S39" s="56"/>
      <c r="T39" s="56"/>
      <c r="U39" s="56"/>
      <c r="V39" s="56"/>
      <c r="W39" s="56"/>
      <c r="X39" s="56"/>
      <c r="Z39" s="57">
        <f>B39</f>
        <v>0</v>
      </c>
      <c r="AA39" s="60" t="s">
        <v>219</v>
      </c>
    </row>
    <row r="40" spans="1:27">
      <c r="A40" s="86"/>
      <c r="B40" s="63"/>
      <c r="C40" s="63"/>
      <c r="D40" s="63"/>
      <c r="E40" s="63"/>
      <c r="F40" s="63"/>
      <c r="G40" s="63"/>
      <c r="H40" s="63"/>
      <c r="I40" s="63"/>
      <c r="J40" s="139"/>
      <c r="K40" s="80"/>
      <c r="L40" s="73"/>
      <c r="M40" s="219"/>
    </row>
    <row r="41" spans="1:27">
      <c r="A41" s="140" t="s">
        <v>252</v>
      </c>
      <c r="B41" s="61"/>
      <c r="C41" s="61"/>
      <c r="D41" s="61"/>
      <c r="E41" s="61"/>
      <c r="F41" s="61"/>
      <c r="G41" s="61"/>
      <c r="H41" s="61"/>
      <c r="I41" s="61"/>
      <c r="J41" s="72"/>
      <c r="K41" s="80"/>
      <c r="L41" s="73"/>
      <c r="M41" s="219"/>
    </row>
    <row r="42" spans="1:27" ht="27" customHeight="1">
      <c r="A42" s="568" t="s">
        <v>241</v>
      </c>
      <c r="B42" s="569"/>
      <c r="C42" s="569"/>
      <c r="D42" s="569"/>
      <c r="E42" s="569"/>
      <c r="F42" s="569"/>
      <c r="G42" s="569"/>
      <c r="H42" s="569"/>
      <c r="I42" s="569"/>
      <c r="J42" s="569"/>
      <c r="K42" s="80"/>
      <c r="L42" s="73"/>
      <c r="M42" s="219"/>
    </row>
    <row r="43" spans="1:27" ht="40.5" customHeight="1">
      <c r="A43" s="562"/>
      <c r="B43" s="30"/>
      <c r="C43" s="31" t="s">
        <v>240</v>
      </c>
      <c r="D43" s="31"/>
      <c r="E43" s="31" t="s">
        <v>151</v>
      </c>
      <c r="F43" s="31"/>
      <c r="G43" s="31" t="s">
        <v>152</v>
      </c>
      <c r="H43" s="31"/>
      <c r="I43" s="31" t="s">
        <v>153</v>
      </c>
      <c r="J43" s="32"/>
      <c r="K43" s="118"/>
      <c r="L43" s="73"/>
      <c r="M43" s="219"/>
    </row>
    <row r="44" spans="1:27">
      <c r="A44" s="563"/>
      <c r="B44" s="38" t="s">
        <v>128</v>
      </c>
      <c r="C44" s="33"/>
      <c r="D44" s="33"/>
      <c r="E44" s="33"/>
      <c r="F44" s="33"/>
      <c r="G44" s="33"/>
      <c r="H44" s="33"/>
      <c r="I44" s="33"/>
      <c r="J44" s="34"/>
      <c r="K44" s="119"/>
      <c r="L44" s="73"/>
      <c r="M44" s="219"/>
    </row>
    <row r="45" spans="1:27">
      <c r="A45" s="563"/>
      <c r="B45" s="38" t="s">
        <v>129</v>
      </c>
      <c r="C45" s="33"/>
      <c r="D45" s="33"/>
      <c r="E45" s="33"/>
      <c r="F45" s="33"/>
      <c r="G45" s="33"/>
      <c r="H45" s="33"/>
      <c r="I45" s="33"/>
      <c r="J45" s="34"/>
      <c r="K45" s="119"/>
      <c r="L45" s="73"/>
      <c r="M45" s="219"/>
    </row>
    <row r="46" spans="1:27">
      <c r="A46" s="563"/>
      <c r="B46" s="38" t="s">
        <v>130</v>
      </c>
      <c r="C46" s="33"/>
      <c r="D46" s="33"/>
      <c r="E46" s="33"/>
      <c r="F46" s="33"/>
      <c r="G46" s="33"/>
      <c r="H46" s="33"/>
      <c r="I46" s="33"/>
      <c r="J46" s="34"/>
      <c r="K46" s="119"/>
      <c r="L46" s="73"/>
      <c r="M46" s="219"/>
    </row>
    <row r="47" spans="1:27">
      <c r="A47" s="563"/>
      <c r="B47" s="38" t="s">
        <v>131</v>
      </c>
      <c r="C47" s="33"/>
      <c r="D47" s="33"/>
      <c r="E47" s="33"/>
      <c r="F47" s="33"/>
      <c r="G47" s="33"/>
      <c r="H47" s="33"/>
      <c r="I47" s="33"/>
      <c r="J47" s="34"/>
      <c r="K47" s="119"/>
      <c r="L47" s="73"/>
      <c r="M47" s="219"/>
    </row>
    <row r="48" spans="1:27">
      <c r="A48" s="563"/>
      <c r="B48" s="38" t="s">
        <v>132</v>
      </c>
      <c r="C48" s="33"/>
      <c r="D48" s="33"/>
      <c r="E48" s="33"/>
      <c r="F48" s="33"/>
      <c r="G48" s="33"/>
      <c r="H48" s="33"/>
      <c r="I48" s="33"/>
      <c r="J48" s="34"/>
      <c r="K48" s="119"/>
      <c r="L48" s="73"/>
      <c r="M48" s="219"/>
    </row>
    <row r="49" spans="1:27" ht="3.75" customHeight="1">
      <c r="A49" s="564"/>
      <c r="B49" s="35"/>
      <c r="C49" s="36"/>
      <c r="D49" s="36"/>
      <c r="E49" s="36"/>
      <c r="F49" s="36"/>
      <c r="G49" s="36"/>
      <c r="H49" s="36"/>
      <c r="I49" s="36"/>
      <c r="J49" s="37"/>
      <c r="K49" s="118"/>
      <c r="L49" s="73"/>
      <c r="M49" s="219"/>
    </row>
    <row r="50" spans="1:27">
      <c r="A50" s="224"/>
      <c r="B50" s="63"/>
      <c r="C50" s="63"/>
      <c r="D50" s="63"/>
      <c r="E50" s="63"/>
      <c r="F50" s="63"/>
      <c r="G50" s="63"/>
      <c r="H50" s="63"/>
      <c r="I50" s="63"/>
      <c r="J50" s="139"/>
      <c r="K50" s="80"/>
      <c r="L50" s="73"/>
      <c r="M50" s="219"/>
    </row>
    <row r="51" spans="1:27" ht="42" customHeight="1">
      <c r="A51" s="656" t="s">
        <v>223</v>
      </c>
      <c r="B51" s="566"/>
      <c r="C51" s="566"/>
      <c r="D51" s="566"/>
      <c r="E51" s="566"/>
      <c r="F51" s="566"/>
      <c r="G51" s="566"/>
      <c r="H51" s="566"/>
      <c r="I51" s="566"/>
      <c r="J51" s="567"/>
      <c r="K51" s="80"/>
      <c r="L51" s="73"/>
      <c r="M51" s="219"/>
    </row>
    <row r="52" spans="1:27" ht="38.25">
      <c r="A52" s="223"/>
      <c r="B52" s="551"/>
      <c r="C52" s="552"/>
      <c r="D52" s="552"/>
      <c r="E52" s="552"/>
      <c r="F52" s="552"/>
      <c r="G52" s="552"/>
      <c r="H52" s="552"/>
      <c r="I52" s="552"/>
      <c r="J52" s="553"/>
      <c r="K52" s="540" t="s">
        <v>193</v>
      </c>
      <c r="L52" s="541"/>
      <c r="M52" s="542"/>
      <c r="Z52" s="57">
        <f>B52</f>
        <v>0</v>
      </c>
      <c r="AA52" s="60" t="s">
        <v>219</v>
      </c>
    </row>
    <row r="53" spans="1:27" s="8" customFormat="1" ht="14.25" customHeight="1">
      <c r="A53" s="225"/>
      <c r="B53" s="71"/>
      <c r="C53" s="71"/>
      <c r="D53" s="71"/>
      <c r="E53" s="71"/>
      <c r="F53" s="71"/>
      <c r="G53" s="71"/>
      <c r="H53" s="71"/>
      <c r="I53" s="71"/>
      <c r="J53" s="91"/>
      <c r="K53" s="120"/>
      <c r="L53" s="121"/>
      <c r="M53" s="222"/>
      <c r="AA53" s="59"/>
    </row>
    <row r="54" spans="1:27" s="8" customFormat="1" ht="36.75" customHeight="1">
      <c r="A54" s="617" t="s">
        <v>154</v>
      </c>
      <c r="B54" s="617"/>
      <c r="C54" s="617"/>
      <c r="D54" s="617"/>
      <c r="E54" s="617"/>
      <c r="F54" s="617"/>
      <c r="G54" s="617"/>
      <c r="H54" s="617"/>
      <c r="I54" s="617"/>
      <c r="J54" s="618"/>
      <c r="K54" s="120"/>
      <c r="L54" s="121"/>
      <c r="M54" s="222"/>
      <c r="AA54" s="59"/>
    </row>
    <row r="55" spans="1:27" s="8" customFormat="1" ht="22.5" customHeight="1">
      <c r="A55" s="226"/>
      <c r="B55" s="613" t="s">
        <v>211</v>
      </c>
      <c r="C55" s="614"/>
      <c r="D55" s="614"/>
      <c r="E55" s="614"/>
      <c r="F55" s="614"/>
      <c r="G55" s="614"/>
      <c r="H55" s="614"/>
      <c r="I55" s="614"/>
      <c r="J55" s="615"/>
      <c r="K55" s="120"/>
      <c r="L55" s="121"/>
      <c r="M55" s="222"/>
      <c r="AA55" s="59"/>
    </row>
    <row r="56" spans="1:27">
      <c r="A56" s="86"/>
      <c r="B56" s="63"/>
      <c r="C56" s="63"/>
      <c r="D56" s="63"/>
      <c r="E56" s="63"/>
      <c r="F56" s="63"/>
      <c r="G56" s="63"/>
      <c r="H56" s="63"/>
      <c r="I56" s="63"/>
      <c r="J56" s="139"/>
      <c r="K56" s="61"/>
      <c r="L56" s="73"/>
      <c r="M56" s="219"/>
    </row>
    <row r="57" spans="1:27">
      <c r="A57" s="140" t="s">
        <v>225</v>
      </c>
      <c r="B57" s="61"/>
      <c r="C57" s="61"/>
      <c r="D57" s="61"/>
      <c r="E57" s="61"/>
      <c r="F57" s="61"/>
      <c r="G57" s="61"/>
      <c r="H57" s="61"/>
      <c r="I57" s="61"/>
      <c r="J57" s="72"/>
      <c r="K57" s="61"/>
      <c r="L57" s="73"/>
      <c r="M57" s="219"/>
    </row>
    <row r="58" spans="1:27">
      <c r="A58" s="611" t="s">
        <v>224</v>
      </c>
      <c r="B58" s="616"/>
      <c r="C58" s="616"/>
      <c r="D58" s="616"/>
      <c r="E58" s="616"/>
      <c r="F58" s="616"/>
      <c r="G58" s="616"/>
      <c r="H58" s="616"/>
      <c r="I58" s="616"/>
      <c r="J58" s="616"/>
      <c r="K58" s="616"/>
      <c r="L58" s="141" t="s">
        <v>217</v>
      </c>
      <c r="M58" s="219"/>
    </row>
    <row r="59" spans="1:27">
      <c r="A59" s="227" t="s">
        <v>170</v>
      </c>
      <c r="B59" s="62"/>
      <c r="C59" s="62"/>
      <c r="D59" s="62"/>
      <c r="E59" s="62"/>
      <c r="F59" s="62"/>
      <c r="G59" s="62"/>
      <c r="H59" s="62"/>
      <c r="I59" s="62"/>
      <c r="J59" s="74"/>
      <c r="K59" s="62"/>
      <c r="L59" s="122"/>
      <c r="M59" s="228"/>
    </row>
    <row r="60" spans="1:27">
      <c r="A60" s="229"/>
      <c r="B60" s="39"/>
      <c r="C60" s="20" t="s">
        <v>167</v>
      </c>
      <c r="D60" s="548"/>
      <c r="E60" s="549"/>
      <c r="F60" s="549"/>
      <c r="G60" s="549"/>
      <c r="H60" s="549"/>
      <c r="I60" s="549"/>
      <c r="J60" s="550"/>
      <c r="K60" s="90"/>
      <c r="L60" s="22" t="str">
        <f>IF(OR(ISBLANK($C$28),ISBLANK(B60)),"",ROUND(B60/$C$28,2))</f>
        <v/>
      </c>
      <c r="M60" s="230" t="s">
        <v>197</v>
      </c>
    </row>
    <row r="61" spans="1:27">
      <c r="A61" s="231" t="s">
        <v>171</v>
      </c>
      <c r="B61" s="64"/>
      <c r="C61" s="147"/>
      <c r="D61" s="148"/>
      <c r="E61" s="148"/>
      <c r="F61" s="148"/>
      <c r="G61" s="148"/>
      <c r="H61" s="148"/>
      <c r="I61" s="148"/>
      <c r="J61" s="149"/>
      <c r="K61" s="61"/>
      <c r="L61" s="152"/>
      <c r="M61" s="219"/>
    </row>
    <row r="62" spans="1:27">
      <c r="A62" s="229"/>
      <c r="B62" s="40"/>
      <c r="C62" s="20" t="s">
        <v>168</v>
      </c>
      <c r="D62" s="548"/>
      <c r="E62" s="549"/>
      <c r="F62" s="549"/>
      <c r="G62" s="549"/>
      <c r="H62" s="549"/>
      <c r="I62" s="549"/>
      <c r="J62" s="550"/>
      <c r="K62" s="90"/>
      <c r="L62" s="22" t="str">
        <f>IF(OR(ISBLANK($C$28),ISBLANK(B62)),"",ROUND(B62*1000/$C$28,2))</f>
        <v/>
      </c>
      <c r="M62" s="230" t="s">
        <v>202</v>
      </c>
    </row>
    <row r="63" spans="1:27">
      <c r="A63" s="231" t="s">
        <v>172</v>
      </c>
      <c r="B63" s="64"/>
      <c r="C63" s="146"/>
      <c r="D63" s="150"/>
      <c r="E63" s="150"/>
      <c r="F63" s="150"/>
      <c r="G63" s="150"/>
      <c r="H63" s="150"/>
      <c r="I63" s="150"/>
      <c r="J63" s="151"/>
      <c r="K63" s="61"/>
      <c r="L63" s="152"/>
      <c r="M63" s="219"/>
    </row>
    <row r="64" spans="1:27">
      <c r="A64" s="255"/>
      <c r="B64" s="40"/>
      <c r="C64" s="20" t="s">
        <v>169</v>
      </c>
      <c r="D64" s="548"/>
      <c r="E64" s="549"/>
      <c r="F64" s="549"/>
      <c r="G64" s="549"/>
      <c r="H64" s="549"/>
      <c r="I64" s="549"/>
      <c r="J64" s="550"/>
      <c r="K64" s="255"/>
      <c r="L64" s="22" t="str">
        <f>IF(OR(ISBLANK($C$28),ISBLANK(B64)),"",ROUND(B64/$C$28,2))</f>
        <v/>
      </c>
      <c r="M64" s="256" t="s">
        <v>199</v>
      </c>
    </row>
    <row r="65" spans="1:18">
      <c r="A65" s="72"/>
      <c r="B65" s="260"/>
      <c r="C65" s="258"/>
      <c r="D65" s="471"/>
      <c r="E65" s="471"/>
      <c r="F65" s="471"/>
      <c r="G65" s="471"/>
      <c r="H65" s="471"/>
      <c r="I65" s="471"/>
      <c r="J65" s="471"/>
      <c r="K65" s="72"/>
      <c r="L65" s="262"/>
      <c r="M65" s="263"/>
    </row>
    <row r="66" spans="1:18">
      <c r="A66" s="657" t="s">
        <v>234</v>
      </c>
      <c r="B66" s="657"/>
      <c r="C66" s="657"/>
      <c r="D66" s="657"/>
      <c r="E66" s="657"/>
      <c r="F66" s="657"/>
      <c r="G66" s="657"/>
      <c r="H66" s="657"/>
      <c r="I66" s="657"/>
      <c r="J66" s="657"/>
      <c r="K66" s="658"/>
      <c r="L66" s="180"/>
      <c r="M66" s="257"/>
    </row>
    <row r="67" spans="1:18">
      <c r="A67" s="237" t="s">
        <v>166</v>
      </c>
      <c r="B67" s="134"/>
      <c r="C67" s="135" t="s">
        <v>157</v>
      </c>
      <c r="D67" s="136"/>
      <c r="E67" s="136"/>
      <c r="F67" s="136"/>
      <c r="G67" s="136"/>
      <c r="H67" s="136"/>
      <c r="I67" s="136"/>
      <c r="J67" s="137"/>
      <c r="K67" s="138"/>
      <c r="L67" s="73"/>
      <c r="M67" s="265"/>
      <c r="O67" s="85" t="s">
        <v>212</v>
      </c>
    </row>
    <row r="68" spans="1:18">
      <c r="A68" s="234"/>
      <c r="B68" s="39"/>
      <c r="C68" s="42"/>
      <c r="D68" s="545"/>
      <c r="E68" s="546"/>
      <c r="F68" s="546"/>
      <c r="G68" s="546"/>
      <c r="H68" s="546"/>
      <c r="I68" s="546"/>
      <c r="J68" s="547"/>
      <c r="K68" s="90"/>
      <c r="L68" s="266"/>
      <c r="M68" s="126"/>
      <c r="O68" s="65">
        <v>1000</v>
      </c>
      <c r="P68" s="66" t="s">
        <v>196</v>
      </c>
    </row>
    <row r="69" spans="1:18">
      <c r="A69" s="231" t="s">
        <v>163</v>
      </c>
      <c r="B69" s="64"/>
      <c r="C69" s="129"/>
      <c r="D69" s="130"/>
      <c r="E69" s="130"/>
      <c r="F69" s="130"/>
      <c r="G69" s="130"/>
      <c r="H69" s="130"/>
      <c r="I69" s="130"/>
      <c r="J69" s="131"/>
      <c r="K69" s="90"/>
      <c r="L69" s="73"/>
      <c r="M69" s="265"/>
      <c r="O69" s="67">
        <v>10</v>
      </c>
      <c r="P69" s="66" t="s">
        <v>200</v>
      </c>
    </row>
    <row r="70" spans="1:18">
      <c r="A70" s="234"/>
      <c r="B70" s="39"/>
      <c r="C70" s="20" t="s">
        <v>160</v>
      </c>
      <c r="D70" s="545"/>
      <c r="E70" s="546"/>
      <c r="F70" s="546"/>
      <c r="G70" s="546"/>
      <c r="H70" s="546"/>
      <c r="I70" s="546"/>
      <c r="J70" s="547"/>
      <c r="K70" s="90"/>
      <c r="L70" s="266"/>
      <c r="M70" s="126"/>
      <c r="O70" s="65">
        <v>100000</v>
      </c>
      <c r="P70" s="66" t="s">
        <v>213</v>
      </c>
      <c r="R70" s="9"/>
    </row>
    <row r="71" spans="1:18">
      <c r="A71" s="231" t="s">
        <v>235</v>
      </c>
      <c r="B71" s="64"/>
      <c r="C71" s="129"/>
      <c r="D71" s="130"/>
      <c r="E71" s="130"/>
      <c r="F71" s="130"/>
      <c r="G71" s="130"/>
      <c r="H71" s="130"/>
      <c r="I71" s="130"/>
      <c r="J71" s="131"/>
      <c r="K71" s="90"/>
      <c r="L71" s="73"/>
      <c r="M71" s="265"/>
      <c r="O71" s="65">
        <v>12000</v>
      </c>
      <c r="P71" s="66" t="s">
        <v>214</v>
      </c>
    </row>
    <row r="72" spans="1:18">
      <c r="A72" s="234"/>
      <c r="B72" s="39"/>
      <c r="C72" s="42"/>
      <c r="D72" s="545"/>
      <c r="E72" s="546"/>
      <c r="F72" s="546"/>
      <c r="G72" s="546"/>
      <c r="H72" s="546"/>
      <c r="I72" s="546"/>
      <c r="J72" s="547"/>
      <c r="K72" s="90"/>
      <c r="L72" s="267"/>
      <c r="M72" s="126"/>
    </row>
    <row r="73" spans="1:18">
      <c r="A73" s="231" t="s">
        <v>165</v>
      </c>
      <c r="B73" s="64"/>
      <c r="C73" s="129"/>
      <c r="D73" s="130"/>
      <c r="E73" s="130"/>
      <c r="F73" s="130"/>
      <c r="G73" s="130"/>
      <c r="H73" s="130"/>
      <c r="I73" s="130"/>
      <c r="J73" s="131"/>
      <c r="K73" s="90"/>
      <c r="L73" s="73"/>
      <c r="M73" s="265"/>
    </row>
    <row r="74" spans="1:18">
      <c r="A74" s="90"/>
      <c r="B74" s="39"/>
      <c r="C74" s="42"/>
      <c r="D74" s="545"/>
      <c r="E74" s="546"/>
      <c r="F74" s="546"/>
      <c r="G74" s="546"/>
      <c r="H74" s="546"/>
      <c r="I74" s="546"/>
      <c r="J74" s="547"/>
      <c r="K74" s="90"/>
      <c r="L74" s="266"/>
      <c r="M74" s="126"/>
    </row>
    <row r="75" spans="1:18">
      <c r="A75" s="234"/>
      <c r="B75" s="260"/>
      <c r="C75" s="259"/>
      <c r="D75" s="259"/>
      <c r="E75" s="259"/>
      <c r="F75" s="259"/>
      <c r="G75" s="259"/>
      <c r="H75" s="259"/>
      <c r="I75" s="259"/>
      <c r="J75" s="259"/>
      <c r="K75" s="72"/>
      <c r="L75" s="254"/>
      <c r="M75" s="264"/>
    </row>
    <row r="76" spans="1:18">
      <c r="A76" s="234"/>
      <c r="B76" s="260"/>
      <c r="C76" s="259"/>
      <c r="D76" s="261"/>
      <c r="E76" s="259"/>
      <c r="F76" s="259"/>
      <c r="G76" s="259"/>
      <c r="H76" s="259"/>
      <c r="I76" s="259"/>
      <c r="J76" s="259"/>
      <c r="K76" s="225"/>
      <c r="L76" s="254"/>
      <c r="M76" s="230"/>
    </row>
    <row r="77" spans="1:18">
      <c r="A77" s="140" t="s">
        <v>226</v>
      </c>
      <c r="B77" s="63"/>
      <c r="C77" s="96"/>
      <c r="D77" s="252"/>
      <c r="E77" s="96"/>
      <c r="F77" s="96"/>
      <c r="G77" s="96"/>
      <c r="H77" s="96"/>
      <c r="I77" s="96"/>
      <c r="J77" s="253"/>
      <c r="K77" s="86"/>
      <c r="L77" s="114"/>
      <c r="M77" s="219"/>
    </row>
    <row r="78" spans="1:18" ht="15" customHeight="1">
      <c r="A78" s="556" t="s">
        <v>227</v>
      </c>
      <c r="B78" s="557"/>
      <c r="C78" s="557"/>
      <c r="D78" s="557"/>
      <c r="E78" s="557"/>
      <c r="F78" s="557"/>
      <c r="G78" s="557"/>
      <c r="H78" s="557"/>
      <c r="I78" s="557"/>
      <c r="J78" s="557"/>
      <c r="K78" s="61"/>
      <c r="L78" s="73"/>
      <c r="M78" s="219"/>
    </row>
    <row r="79" spans="1:18">
      <c r="A79" s="240"/>
      <c r="B79" s="61"/>
      <c r="C79" s="101"/>
      <c r="D79" s="100"/>
      <c r="E79" s="101"/>
      <c r="F79" s="101"/>
      <c r="G79" s="101"/>
      <c r="H79" s="101"/>
      <c r="I79" s="101"/>
      <c r="J79" s="102"/>
      <c r="K79" s="80"/>
      <c r="L79" s="73"/>
      <c r="M79" s="219"/>
    </row>
    <row r="80" spans="1:18">
      <c r="A80" s="231" t="s">
        <v>179</v>
      </c>
      <c r="B80" s="111"/>
      <c r="C80" s="109"/>
      <c r="D80" s="103"/>
      <c r="E80" s="104"/>
      <c r="F80" s="104"/>
      <c r="G80" s="104"/>
      <c r="H80" s="79" t="s">
        <v>175</v>
      </c>
      <c r="I80" s="61"/>
      <c r="J80" s="105"/>
      <c r="K80" s="80"/>
      <c r="L80" s="73"/>
      <c r="M80" s="219"/>
    </row>
    <row r="81" spans="1:27" ht="13.5" thickBot="1">
      <c r="A81" s="234"/>
      <c r="B81" s="41"/>
      <c r="C81" s="20" t="s">
        <v>167</v>
      </c>
      <c r="D81" s="103"/>
      <c r="E81" s="104"/>
      <c r="F81" s="104"/>
      <c r="G81" s="104"/>
      <c r="H81" s="104"/>
      <c r="I81" s="81" t="s">
        <v>228</v>
      </c>
      <c r="J81" s="61"/>
      <c r="K81" s="80"/>
      <c r="L81" s="73"/>
      <c r="M81" s="219"/>
    </row>
    <row r="82" spans="1:27" ht="13.5" thickBot="1">
      <c r="A82" s="234"/>
      <c r="B82" s="14">
        <f>IF(B60&gt;0,ROUND(B81/B60,2),0)</f>
        <v>0</v>
      </c>
      <c r="C82" s="52" t="s">
        <v>71</v>
      </c>
      <c r="D82" s="103"/>
      <c r="E82" s="104"/>
      <c r="F82" s="104"/>
      <c r="G82" s="104"/>
      <c r="H82" s="104"/>
      <c r="I82" s="81" t="s">
        <v>229</v>
      </c>
      <c r="J82" s="61"/>
      <c r="K82" s="80"/>
      <c r="L82" s="73"/>
      <c r="M82" s="219"/>
    </row>
    <row r="83" spans="1:27" ht="13.5" thickBot="1">
      <c r="A83" s="234"/>
      <c r="B83" s="113"/>
      <c r="C83" s="104"/>
      <c r="D83" s="103"/>
      <c r="E83" s="104"/>
      <c r="F83" s="104"/>
      <c r="G83" s="104"/>
      <c r="H83" s="104"/>
      <c r="I83" s="81" t="s">
        <v>230</v>
      </c>
      <c r="J83" s="61"/>
      <c r="K83" s="80"/>
      <c r="L83" s="73"/>
      <c r="M83" s="219"/>
    </row>
    <row r="84" spans="1:27">
      <c r="A84" s="231" t="s">
        <v>171</v>
      </c>
      <c r="B84" s="11"/>
      <c r="C84" s="112"/>
      <c r="D84" s="106"/>
      <c r="E84" s="107"/>
      <c r="F84" s="107"/>
      <c r="G84" s="107"/>
      <c r="H84" s="107"/>
      <c r="I84" s="107"/>
      <c r="J84" s="108"/>
      <c r="K84" s="80"/>
      <c r="L84" s="73"/>
      <c r="M84" s="219"/>
    </row>
    <row r="85" spans="1:27" ht="13.5" thickBot="1">
      <c r="A85" s="234"/>
      <c r="B85" s="39"/>
      <c r="C85" s="20" t="s">
        <v>168</v>
      </c>
      <c r="D85" s="103"/>
      <c r="E85" s="104"/>
      <c r="F85" s="104"/>
      <c r="G85" s="104"/>
      <c r="H85" s="104"/>
      <c r="I85" s="104"/>
      <c r="J85" s="105"/>
      <c r="K85" s="80"/>
      <c r="L85" s="73"/>
      <c r="M85" s="219"/>
    </row>
    <row r="86" spans="1:27" ht="13.5" thickBot="1">
      <c r="A86" s="234"/>
      <c r="B86" s="14">
        <f>IF(B62&gt;0,ROUND(B85/B62,2),0)</f>
        <v>0</v>
      </c>
      <c r="C86" s="99" t="s">
        <v>89</v>
      </c>
      <c r="D86" s="103"/>
      <c r="E86" s="104"/>
      <c r="F86" s="104"/>
      <c r="G86" s="104"/>
      <c r="H86" s="104"/>
      <c r="I86" s="104"/>
      <c r="J86" s="105"/>
      <c r="K86" s="80"/>
      <c r="L86" s="73"/>
      <c r="M86" s="219"/>
    </row>
    <row r="87" spans="1:27">
      <c r="A87" s="235"/>
      <c r="B87" s="95"/>
      <c r="C87" s="96"/>
      <c r="D87" s="104"/>
      <c r="E87" s="104"/>
      <c r="F87" s="104"/>
      <c r="G87" s="104"/>
      <c r="H87" s="104"/>
      <c r="I87" s="104"/>
      <c r="J87" s="105"/>
      <c r="K87" s="80"/>
      <c r="L87" s="73"/>
      <c r="M87" s="219"/>
    </row>
    <row r="88" spans="1:27">
      <c r="A88" s="241" t="s">
        <v>231</v>
      </c>
      <c r="B88" s="97"/>
      <c r="C88" s="98"/>
      <c r="D88" s="109"/>
      <c r="E88" s="109"/>
      <c r="F88" s="109"/>
      <c r="G88" s="109"/>
      <c r="H88" s="109"/>
      <c r="I88" s="109"/>
      <c r="J88" s="110"/>
      <c r="K88" s="80"/>
      <c r="L88" s="73"/>
      <c r="M88" s="219"/>
    </row>
    <row r="89" spans="1:27" ht="38.25">
      <c r="A89" s="242"/>
      <c r="B89" s="551"/>
      <c r="C89" s="552"/>
      <c r="D89" s="552"/>
      <c r="E89" s="552"/>
      <c r="F89" s="552"/>
      <c r="G89" s="552"/>
      <c r="H89" s="552"/>
      <c r="I89" s="552"/>
      <c r="J89" s="553"/>
      <c r="K89" s="540" t="s">
        <v>193</v>
      </c>
      <c r="L89" s="541"/>
      <c r="M89" s="542"/>
      <c r="Z89" s="57">
        <f>B89</f>
        <v>0</v>
      </c>
      <c r="AA89" s="60" t="s">
        <v>219</v>
      </c>
    </row>
    <row r="90" spans="1:27">
      <c r="A90" s="243"/>
      <c r="B90" s="75"/>
      <c r="C90" s="91"/>
      <c r="D90" s="75"/>
      <c r="E90" s="71"/>
      <c r="F90" s="71"/>
      <c r="G90" s="71"/>
      <c r="H90" s="71"/>
      <c r="I90" s="71"/>
      <c r="J90" s="71"/>
      <c r="K90" s="61"/>
      <c r="L90" s="73"/>
      <c r="M90" s="219"/>
    </row>
    <row r="91" spans="1:27">
      <c r="A91" s="231" t="s">
        <v>180</v>
      </c>
      <c r="B91" s="89"/>
      <c r="C91" s="92"/>
      <c r="D91" s="76"/>
      <c r="E91" s="77"/>
      <c r="F91" s="77"/>
      <c r="G91" s="77"/>
      <c r="H91" s="77"/>
      <c r="I91" s="77"/>
      <c r="J91" s="78"/>
      <c r="K91" s="61"/>
      <c r="L91" s="73"/>
      <c r="M91" s="219"/>
    </row>
    <row r="92" spans="1:27" ht="13.5" thickBot="1">
      <c r="A92" s="90"/>
      <c r="B92" s="41"/>
      <c r="C92" s="20" t="s">
        <v>169</v>
      </c>
      <c r="D92" s="76"/>
      <c r="E92" s="77"/>
      <c r="F92" s="77"/>
      <c r="G92" s="77"/>
      <c r="H92" s="79" t="s">
        <v>182</v>
      </c>
      <c r="I92" s="11"/>
      <c r="J92" s="78"/>
      <c r="K92" s="61"/>
      <c r="L92" s="73"/>
      <c r="M92" s="219"/>
    </row>
    <row r="93" spans="1:27" ht="13.5" thickBot="1">
      <c r="A93" s="90"/>
      <c r="B93" s="14">
        <f>IF(B64&gt;0,ROUND(B92/B64,2),0)</f>
        <v>0</v>
      </c>
      <c r="C93" s="93" t="s">
        <v>72</v>
      </c>
      <c r="D93" s="80"/>
      <c r="E93" s="61"/>
      <c r="F93" s="61"/>
      <c r="G93" s="61"/>
      <c r="H93" s="61"/>
      <c r="I93" s="81" t="s">
        <v>228</v>
      </c>
      <c r="J93" s="11"/>
      <c r="K93" s="61"/>
      <c r="L93" s="73"/>
      <c r="M93" s="219"/>
    </row>
    <row r="94" spans="1:27">
      <c r="A94" s="86"/>
      <c r="B94" s="87"/>
      <c r="C94" s="63"/>
      <c r="D94" s="80"/>
      <c r="E94" s="61"/>
      <c r="F94" s="61"/>
      <c r="G94" s="61"/>
      <c r="H94" s="61"/>
      <c r="I94" s="81" t="s">
        <v>229</v>
      </c>
      <c r="J94" s="61"/>
      <c r="K94" s="61"/>
      <c r="L94" s="73"/>
      <c r="M94" s="219"/>
    </row>
    <row r="95" spans="1:27">
      <c r="A95" s="80"/>
      <c r="B95" s="88"/>
      <c r="C95" s="61"/>
      <c r="D95" s="80"/>
      <c r="E95" s="61"/>
      <c r="F95" s="61"/>
      <c r="G95" s="61"/>
      <c r="H95" s="61"/>
      <c r="I95" s="81" t="s">
        <v>230</v>
      </c>
      <c r="J95" s="11"/>
      <c r="K95" s="61"/>
      <c r="L95" s="73"/>
      <c r="M95" s="219"/>
    </row>
    <row r="96" spans="1:27">
      <c r="A96" s="80"/>
      <c r="B96" s="88"/>
      <c r="C96" s="61"/>
      <c r="D96" s="80"/>
      <c r="E96" s="61"/>
      <c r="F96" s="61"/>
      <c r="G96" s="61"/>
      <c r="H96" s="61"/>
      <c r="I96" s="61"/>
      <c r="J96" s="72"/>
      <c r="K96" s="61"/>
      <c r="L96" s="73"/>
      <c r="M96" s="219"/>
    </row>
    <row r="97" spans="1:27">
      <c r="A97" s="244" t="s">
        <v>232</v>
      </c>
      <c r="B97" s="15"/>
      <c r="C97" s="52"/>
      <c r="D97" s="82"/>
      <c r="E97" s="83"/>
      <c r="F97" s="83"/>
      <c r="G97" s="83"/>
      <c r="H97" s="83"/>
      <c r="I97" s="83"/>
      <c r="J97" s="84"/>
      <c r="K97" s="61"/>
      <c r="L97" s="73"/>
      <c r="M97" s="219"/>
    </row>
    <row r="98" spans="1:27" ht="38.25">
      <c r="A98" s="245"/>
      <c r="B98" s="551"/>
      <c r="C98" s="552"/>
      <c r="D98" s="552"/>
      <c r="E98" s="552"/>
      <c r="F98" s="552"/>
      <c r="G98" s="552"/>
      <c r="H98" s="552"/>
      <c r="I98" s="552"/>
      <c r="J98" s="553"/>
      <c r="K98" s="540" t="s">
        <v>193</v>
      </c>
      <c r="L98" s="541"/>
      <c r="M98" s="542"/>
      <c r="Z98" s="57">
        <f>B98</f>
        <v>0</v>
      </c>
      <c r="AA98" s="60" t="s">
        <v>219</v>
      </c>
    </row>
    <row r="99" spans="1:27">
      <c r="A99" s="80"/>
      <c r="B99" s="72"/>
      <c r="C99" s="61"/>
      <c r="D99" s="61"/>
      <c r="E99" s="61"/>
      <c r="F99" s="61"/>
      <c r="G99" s="61"/>
      <c r="H99" s="61"/>
      <c r="I99" s="61"/>
      <c r="J99" s="72"/>
      <c r="K99" s="61"/>
      <c r="L99" s="73"/>
      <c r="M99" s="219"/>
    </row>
    <row r="100" spans="1:27">
      <c r="A100" s="140" t="s">
        <v>62</v>
      </c>
      <c r="B100" s="62"/>
      <c r="C100" s="62"/>
      <c r="D100" s="62"/>
      <c r="E100" s="62"/>
      <c r="F100" s="62"/>
      <c r="G100" s="62"/>
      <c r="H100" s="62"/>
      <c r="I100" s="62"/>
      <c r="J100" s="74"/>
      <c r="K100" s="61"/>
      <c r="L100" s="73"/>
      <c r="M100" s="219"/>
    </row>
    <row r="101" spans="1:27" ht="38.25">
      <c r="A101" s="11"/>
      <c r="B101" s="551"/>
      <c r="C101" s="552"/>
      <c r="D101" s="552"/>
      <c r="E101" s="552"/>
      <c r="F101" s="552"/>
      <c r="G101" s="552"/>
      <c r="H101" s="552"/>
      <c r="I101" s="552"/>
      <c r="J101" s="553"/>
      <c r="K101" s="543" t="s">
        <v>193</v>
      </c>
      <c r="L101" s="544"/>
      <c r="M101" s="544"/>
      <c r="Z101" s="57">
        <f>B101</f>
        <v>0</v>
      </c>
      <c r="AA101" s="60" t="s">
        <v>219</v>
      </c>
    </row>
    <row r="102" spans="1:27" s="8" customFormat="1">
      <c r="A102" s="16"/>
      <c r="B102" s="470"/>
      <c r="C102" s="470"/>
      <c r="D102" s="470"/>
      <c r="E102" s="470"/>
      <c r="F102" s="470"/>
      <c r="G102" s="470"/>
      <c r="H102" s="470"/>
      <c r="I102" s="470"/>
      <c r="J102" s="470"/>
      <c r="K102" s="429"/>
      <c r="L102" s="429"/>
      <c r="M102" s="429"/>
      <c r="Z102" s="428"/>
      <c r="AA102" s="428"/>
    </row>
    <row r="103" spans="1:27">
      <c r="A103" s="140" t="s">
        <v>348</v>
      </c>
      <c r="C103" s="409"/>
      <c r="D103" s="409"/>
      <c r="E103" s="409"/>
      <c r="F103" s="409"/>
      <c r="G103" s="409"/>
      <c r="H103" s="409"/>
      <c r="I103" s="409"/>
      <c r="J103" s="409"/>
      <c r="K103" s="409"/>
      <c r="L103"/>
      <c r="M103"/>
      <c r="AA103" s="1"/>
    </row>
    <row r="104" spans="1:27">
      <c r="A104" s="412" t="s">
        <v>349</v>
      </c>
      <c r="C104"/>
      <c r="D104"/>
      <c r="E104"/>
      <c r="F104"/>
      <c r="G104"/>
      <c r="H104"/>
      <c r="I104"/>
      <c r="J104"/>
      <c r="K104"/>
      <c r="L104"/>
      <c r="M104"/>
      <c r="AA104" s="1"/>
    </row>
    <row r="105" spans="1:27">
      <c r="A105" s="412"/>
      <c r="C105"/>
      <c r="D105"/>
      <c r="E105"/>
      <c r="F105"/>
      <c r="G105"/>
      <c r="H105"/>
      <c r="I105"/>
      <c r="J105"/>
      <c r="K105"/>
      <c r="L105"/>
      <c r="M105"/>
      <c r="AA105" s="1"/>
    </row>
    <row r="106" spans="1:27">
      <c r="A106" s="416" t="s">
        <v>336</v>
      </c>
      <c r="B106"/>
      <c r="D106"/>
      <c r="E106" s="416" t="s">
        <v>337</v>
      </c>
      <c r="F106"/>
      <c r="G106"/>
      <c r="H106"/>
      <c r="I106" s="410"/>
      <c r="J106"/>
      <c r="K106"/>
      <c r="L106"/>
      <c r="M106"/>
      <c r="AA106" s="1"/>
    </row>
    <row r="107" spans="1:27">
      <c r="A107" s="413" t="s">
        <v>338</v>
      </c>
      <c r="B107" s="410"/>
      <c r="D107" s="411"/>
      <c r="E107" s="414" t="s">
        <v>358</v>
      </c>
      <c r="F107" s="410"/>
      <c r="G107" s="410"/>
      <c r="H107" s="410"/>
      <c r="I107" s="410"/>
      <c r="J107"/>
      <c r="K107"/>
      <c r="L107"/>
      <c r="M107"/>
      <c r="AA107" s="1"/>
    </row>
    <row r="108" spans="1:27">
      <c r="A108" s="410" t="s">
        <v>339</v>
      </c>
      <c r="B108" s="410"/>
      <c r="D108" s="410"/>
      <c r="E108" s="412" t="s">
        <v>359</v>
      </c>
      <c r="F108" s="410"/>
      <c r="G108" s="410"/>
      <c r="H108" s="410"/>
      <c r="I108" s="410"/>
      <c r="J108"/>
      <c r="K108"/>
      <c r="L108"/>
      <c r="M108"/>
      <c r="AA108" s="1"/>
    </row>
    <row r="109" spans="1:27">
      <c r="A109" s="410" t="s">
        <v>340</v>
      </c>
      <c r="B109" s="410"/>
      <c r="D109" s="410"/>
      <c r="E109" s="413" t="s">
        <v>347</v>
      </c>
      <c r="F109" s="410"/>
      <c r="G109" s="410"/>
      <c r="H109" s="410"/>
      <c r="I109" s="410"/>
      <c r="J109"/>
      <c r="K109"/>
      <c r="L109"/>
      <c r="M109"/>
      <c r="AA109" s="1"/>
    </row>
    <row r="110" spans="1:27">
      <c r="A110" s="410" t="s">
        <v>341</v>
      </c>
      <c r="B110" s="410"/>
      <c r="D110" s="410"/>
      <c r="E110" s="413" t="s">
        <v>343</v>
      </c>
      <c r="F110" s="410"/>
      <c r="G110" s="410"/>
      <c r="H110" s="410"/>
      <c r="I110" s="410"/>
      <c r="J110"/>
      <c r="K110"/>
      <c r="L110"/>
      <c r="M110"/>
      <c r="AA110" s="1"/>
    </row>
    <row r="111" spans="1:27">
      <c r="A111" s="410" t="s">
        <v>342</v>
      </c>
      <c r="B111" s="410"/>
      <c r="D111" s="410"/>
      <c r="E111" s="414" t="s">
        <v>345</v>
      </c>
      <c r="F111" s="410"/>
      <c r="G111" s="410"/>
      <c r="H111" s="410"/>
      <c r="I111" s="410"/>
      <c r="J111"/>
      <c r="K111"/>
      <c r="L111"/>
      <c r="M111"/>
      <c r="AA111" s="1"/>
    </row>
    <row r="112" spans="1:27">
      <c r="A112" s="415" t="s">
        <v>344</v>
      </c>
      <c r="B112" s="411"/>
      <c r="D112" s="411"/>
      <c r="E112" s="505" t="s">
        <v>360</v>
      </c>
      <c r="F112" s="410"/>
      <c r="G112" s="410"/>
      <c r="H112" s="410"/>
      <c r="I112" s="410"/>
      <c r="J112"/>
      <c r="K112"/>
      <c r="L112"/>
      <c r="M112"/>
      <c r="AA112" s="1"/>
    </row>
    <row r="113" spans="1:27">
      <c r="A113" s="410" t="s">
        <v>346</v>
      </c>
      <c r="B113" s="411"/>
      <c r="D113" s="411"/>
      <c r="E113" s="412" t="s">
        <v>364</v>
      </c>
      <c r="F113" s="410"/>
      <c r="G113" s="410"/>
      <c r="H113" s="410"/>
      <c r="I113" s="410"/>
      <c r="J113"/>
      <c r="K113"/>
      <c r="L113"/>
      <c r="M113" t="s">
        <v>388</v>
      </c>
      <c r="AA113" s="1"/>
    </row>
    <row r="114" spans="1:27">
      <c r="A114" s="410"/>
      <c r="B114" s="410"/>
      <c r="D114" s="411"/>
      <c r="F114" s="410"/>
      <c r="G114" s="410"/>
      <c r="H114" s="410"/>
      <c r="I114" s="410"/>
      <c r="J114"/>
      <c r="K114"/>
      <c r="L114"/>
      <c r="M114"/>
      <c r="AA114" s="1"/>
    </row>
    <row r="115" spans="1:27">
      <c r="J115" s="8"/>
    </row>
    <row r="116" spans="1:27">
      <c r="J116" s="8"/>
    </row>
    <row r="117" spans="1:27">
      <c r="J117" s="8"/>
    </row>
    <row r="118" spans="1:27">
      <c r="J118" s="8"/>
    </row>
    <row r="119" spans="1:27">
      <c r="J119" s="8"/>
    </row>
    <row r="125" spans="1:27" ht="51" hidden="1">
      <c r="B125" s="17" t="s">
        <v>3</v>
      </c>
      <c r="C125" s="18" t="s">
        <v>4</v>
      </c>
      <c r="D125" s="18"/>
      <c r="E125" s="18"/>
      <c r="F125" s="18"/>
      <c r="G125" s="27" t="s">
        <v>158</v>
      </c>
      <c r="I125" s="28" t="s">
        <v>161</v>
      </c>
      <c r="J125" s="27" t="s">
        <v>188</v>
      </c>
      <c r="N125" s="19" t="s">
        <v>5</v>
      </c>
      <c r="O125" s="68" t="s">
        <v>49</v>
      </c>
      <c r="P125" s="68" t="s">
        <v>50</v>
      </c>
      <c r="Q125" s="19" t="s">
        <v>51</v>
      </c>
      <c r="R125" s="19" t="s">
        <v>52</v>
      </c>
      <c r="S125" s="19" t="s">
        <v>53</v>
      </c>
      <c r="T125" s="19" t="s">
        <v>54</v>
      </c>
    </row>
    <row r="126" spans="1:27" hidden="1">
      <c r="B126" s="11" t="s">
        <v>16</v>
      </c>
      <c r="C126" s="1" t="s">
        <v>6</v>
      </c>
      <c r="G126" s="25" t="s">
        <v>159</v>
      </c>
      <c r="I126" s="25" t="s">
        <v>162</v>
      </c>
      <c r="J126" s="25" t="s">
        <v>87</v>
      </c>
      <c r="N126" s="1" t="s">
        <v>7</v>
      </c>
      <c r="O126" s="9" t="s">
        <v>242</v>
      </c>
      <c r="P126" s="9" t="s">
        <v>242</v>
      </c>
      <c r="Q126" s="9" t="s">
        <v>244</v>
      </c>
      <c r="R126" s="9" t="s">
        <v>245</v>
      </c>
      <c r="S126" s="9" t="s">
        <v>246</v>
      </c>
      <c r="T126" s="9" t="s">
        <v>247</v>
      </c>
    </row>
    <row r="127" spans="1:27" hidden="1">
      <c r="B127" s="11" t="s">
        <v>19</v>
      </c>
      <c r="C127" s="1" t="s">
        <v>8</v>
      </c>
      <c r="G127" s="26" t="s">
        <v>160</v>
      </c>
      <c r="I127" s="26" t="s">
        <v>160</v>
      </c>
      <c r="J127" s="26" t="s">
        <v>88</v>
      </c>
      <c r="N127" s="9" t="s">
        <v>187</v>
      </c>
      <c r="O127" s="9" t="s">
        <v>243</v>
      </c>
      <c r="P127" s="9" t="s">
        <v>248</v>
      </c>
      <c r="Q127" s="9" t="s">
        <v>243</v>
      </c>
      <c r="R127" s="9" t="s">
        <v>249</v>
      </c>
      <c r="S127" s="9" t="s">
        <v>243</v>
      </c>
      <c r="T127" s="9" t="s">
        <v>243</v>
      </c>
    </row>
    <row r="128" spans="1:27" hidden="1">
      <c r="B128" s="11"/>
      <c r="C128" s="1" t="s">
        <v>90</v>
      </c>
      <c r="N128" s="1" t="s">
        <v>10</v>
      </c>
      <c r="O128" s="9" t="s">
        <v>57</v>
      </c>
      <c r="P128" s="9" t="s">
        <v>58</v>
      </c>
      <c r="Q128" s="1" t="s">
        <v>57</v>
      </c>
      <c r="R128" s="9" t="s">
        <v>243</v>
      </c>
      <c r="S128" s="1" t="s">
        <v>57</v>
      </c>
      <c r="T128" s="1" t="s">
        <v>57</v>
      </c>
    </row>
    <row r="129" spans="2:20" hidden="1">
      <c r="B129" s="11"/>
      <c r="C129" s="1" t="s">
        <v>9</v>
      </c>
      <c r="N129" s="1" t="s">
        <v>104</v>
      </c>
      <c r="O129" s="9" t="s">
        <v>61</v>
      </c>
      <c r="P129" s="9" t="s">
        <v>61</v>
      </c>
      <c r="Q129" s="1" t="s">
        <v>61</v>
      </c>
      <c r="R129" s="1" t="s">
        <v>57</v>
      </c>
      <c r="S129" s="1" t="s">
        <v>61</v>
      </c>
      <c r="T129" s="1" t="s">
        <v>61</v>
      </c>
    </row>
    <row r="130" spans="2:20" hidden="1">
      <c r="B130" s="11"/>
      <c r="C130" s="1" t="s">
        <v>91</v>
      </c>
      <c r="G130" s="29" t="s">
        <v>190</v>
      </c>
      <c r="I130" s="29" t="s">
        <v>191</v>
      </c>
      <c r="N130" s="1" t="s">
        <v>13</v>
      </c>
      <c r="R130" s="1" t="s">
        <v>61</v>
      </c>
    </row>
    <row r="131" spans="2:20" hidden="1">
      <c r="C131" s="1" t="s">
        <v>11</v>
      </c>
      <c r="G131" s="24">
        <v>0.8</v>
      </c>
      <c r="I131" s="24">
        <v>0.8</v>
      </c>
      <c r="N131" s="1" t="s">
        <v>15</v>
      </c>
    </row>
    <row r="132" spans="2:20" hidden="1">
      <c r="C132" s="1" t="s">
        <v>92</v>
      </c>
      <c r="N132" s="1" t="s">
        <v>18</v>
      </c>
      <c r="O132" s="6"/>
      <c r="P132" s="7"/>
    </row>
    <row r="133" spans="2:20" hidden="1">
      <c r="C133" s="1" t="s">
        <v>12</v>
      </c>
      <c r="G133" s="94" t="s">
        <v>215</v>
      </c>
      <c r="N133" s="1" t="s">
        <v>21</v>
      </c>
      <c r="O133" s="6"/>
      <c r="P133" s="7"/>
    </row>
    <row r="134" spans="2:20" hidden="1">
      <c r="B134" s="11"/>
      <c r="C134" s="1" t="s">
        <v>14</v>
      </c>
      <c r="G134" s="1">
        <v>0.125</v>
      </c>
      <c r="I134" s="1" t="s">
        <v>201</v>
      </c>
      <c r="N134" s="1" t="s">
        <v>23</v>
      </c>
      <c r="O134" s="6"/>
      <c r="P134" s="7"/>
    </row>
    <row r="135" spans="2:20" hidden="1">
      <c r="B135" s="11"/>
      <c r="C135" s="1" t="s">
        <v>17</v>
      </c>
      <c r="N135" s="1" t="s">
        <v>25</v>
      </c>
      <c r="O135" s="6"/>
      <c r="P135" s="7"/>
    </row>
    <row r="136" spans="2:20" hidden="1">
      <c r="B136" s="11"/>
      <c r="C136" s="1" t="s">
        <v>93</v>
      </c>
      <c r="N136" s="1" t="s">
        <v>27</v>
      </c>
      <c r="O136" s="6"/>
      <c r="P136" s="7"/>
    </row>
    <row r="137" spans="2:20" hidden="1">
      <c r="B137" s="11"/>
      <c r="C137" s="1" t="s">
        <v>20</v>
      </c>
      <c r="N137" s="1" t="s">
        <v>96</v>
      </c>
      <c r="O137" s="6"/>
      <c r="P137" s="7"/>
    </row>
    <row r="138" spans="2:20" hidden="1">
      <c r="B138" s="11"/>
      <c r="C138" s="1" t="s">
        <v>94</v>
      </c>
      <c r="N138" s="1" t="s">
        <v>95</v>
      </c>
      <c r="O138" s="6"/>
      <c r="P138" s="7"/>
    </row>
    <row r="139" spans="2:20" hidden="1">
      <c r="B139" s="11"/>
      <c r="C139" s="1" t="s">
        <v>22</v>
      </c>
      <c r="N139" s="1" t="s">
        <v>105</v>
      </c>
      <c r="O139" s="6"/>
      <c r="P139" s="7"/>
    </row>
    <row r="140" spans="2:20" hidden="1">
      <c r="B140" s="11"/>
      <c r="C140" s="1" t="s">
        <v>24</v>
      </c>
    </row>
    <row r="141" spans="2:20" hidden="1">
      <c r="B141" s="11"/>
      <c r="C141" s="1" t="s">
        <v>26</v>
      </c>
    </row>
    <row r="142" spans="2:20" hidden="1">
      <c r="B142" s="11"/>
      <c r="C142" s="1" t="s">
        <v>28</v>
      </c>
      <c r="O142" s="9" t="s">
        <v>59</v>
      </c>
      <c r="P142" s="9" t="s">
        <v>60</v>
      </c>
      <c r="Q142" s="1" t="s">
        <v>59</v>
      </c>
      <c r="R142" s="1" t="s">
        <v>59</v>
      </c>
      <c r="S142" s="1" t="s">
        <v>59</v>
      </c>
      <c r="T142" s="1" t="s">
        <v>59</v>
      </c>
    </row>
    <row r="143" spans="2:20" hidden="1">
      <c r="B143" s="11"/>
      <c r="C143" s="1" t="s">
        <v>29</v>
      </c>
    </row>
    <row r="144" spans="2:20" hidden="1">
      <c r="B144" s="11"/>
      <c r="C144" s="1" t="s">
        <v>30</v>
      </c>
    </row>
    <row r="145" spans="2:10" hidden="1">
      <c r="B145" s="11"/>
      <c r="C145" s="1" t="s">
        <v>31</v>
      </c>
    </row>
    <row r="146" spans="2:10" hidden="1">
      <c r="B146" s="11"/>
      <c r="C146" s="1" t="s">
        <v>32</v>
      </c>
    </row>
    <row r="147" spans="2:10" hidden="1">
      <c r="B147" s="11"/>
      <c r="C147" s="1" t="s">
        <v>33</v>
      </c>
    </row>
    <row r="148" spans="2:10" hidden="1">
      <c r="B148" s="11"/>
      <c r="C148" s="1" t="s">
        <v>34</v>
      </c>
    </row>
    <row r="149" spans="2:10" hidden="1">
      <c r="B149" s="11"/>
      <c r="C149" s="9" t="s">
        <v>124</v>
      </c>
      <c r="D149" s="9"/>
      <c r="E149" s="9"/>
      <c r="F149" s="9"/>
      <c r="G149" s="9"/>
      <c r="H149" s="9"/>
      <c r="I149" s="9"/>
      <c r="J149" s="9"/>
    </row>
    <row r="150" spans="2:10" hidden="1">
      <c r="B150" s="11"/>
      <c r="C150" s="1" t="s">
        <v>35</v>
      </c>
    </row>
    <row r="151" spans="2:10" hidden="1">
      <c r="C151" s="1" t="s">
        <v>11</v>
      </c>
    </row>
    <row r="152" spans="2:10" hidden="1">
      <c r="C152" s="1" t="s">
        <v>36</v>
      </c>
    </row>
    <row r="153" spans="2:10" hidden="1">
      <c r="C153" s="1" t="s">
        <v>37</v>
      </c>
    </row>
    <row r="154" spans="2:10" hidden="1">
      <c r="C154" s="1" t="s">
        <v>38</v>
      </c>
    </row>
    <row r="155" spans="2:10" hidden="1">
      <c r="C155" s="1" t="s">
        <v>39</v>
      </c>
    </row>
    <row r="156" spans="2:10" hidden="1">
      <c r="C156" s="1" t="s">
        <v>40</v>
      </c>
    </row>
    <row r="157" spans="2:10" hidden="1">
      <c r="C157" s="1" t="s">
        <v>41</v>
      </c>
    </row>
    <row r="158" spans="2:10" hidden="1">
      <c r="C158" s="1" t="s">
        <v>17</v>
      </c>
    </row>
    <row r="159" spans="2:10" hidden="1">
      <c r="C159" s="1" t="s">
        <v>20</v>
      </c>
    </row>
    <row r="160" spans="2:10" hidden="1">
      <c r="C160" s="1" t="s">
        <v>42</v>
      </c>
    </row>
    <row r="161" spans="3:3" hidden="1">
      <c r="C161" s="1" t="s">
        <v>43</v>
      </c>
    </row>
    <row r="162" spans="3:3" hidden="1">
      <c r="C162" s="1" t="s">
        <v>44</v>
      </c>
    </row>
    <row r="163" spans="3:3" hidden="1">
      <c r="C163" s="1" t="s">
        <v>45</v>
      </c>
    </row>
    <row r="164" spans="3:3" hidden="1">
      <c r="C164" s="1" t="s">
        <v>46</v>
      </c>
    </row>
    <row r="165" spans="3:3" hidden="1">
      <c r="C165" s="1" t="s">
        <v>47</v>
      </c>
    </row>
  </sheetData>
  <sheetProtection sheet="1" objects="1" scenarios="1" selectLockedCells="1"/>
  <mergeCells count="57">
    <mergeCell ref="B98:J98"/>
    <mergeCell ref="K98:M98"/>
    <mergeCell ref="B101:J101"/>
    <mergeCell ref="K101:M101"/>
    <mergeCell ref="A31:J31"/>
    <mergeCell ref="B32:J32"/>
    <mergeCell ref="K32:M32"/>
    <mergeCell ref="B39:J39"/>
    <mergeCell ref="K39:M39"/>
    <mergeCell ref="D68:J68"/>
    <mergeCell ref="A78:J78"/>
    <mergeCell ref="B89:J89"/>
    <mergeCell ref="K89:M89"/>
    <mergeCell ref="D70:J70"/>
    <mergeCell ref="D72:J72"/>
    <mergeCell ref="A66:K66"/>
    <mergeCell ref="D74:J74"/>
    <mergeCell ref="D64:J64"/>
    <mergeCell ref="K52:M52"/>
    <mergeCell ref="A54:J54"/>
    <mergeCell ref="B55:J55"/>
    <mergeCell ref="A58:K58"/>
    <mergeCell ref="D60:J60"/>
    <mergeCell ref="D62:J62"/>
    <mergeCell ref="A38:J38"/>
    <mergeCell ref="A42:J42"/>
    <mergeCell ref="A43:A49"/>
    <mergeCell ref="A51:J51"/>
    <mergeCell ref="B52:J52"/>
    <mergeCell ref="A11:B11"/>
    <mergeCell ref="C11:J11"/>
    <mergeCell ref="A34:J34"/>
    <mergeCell ref="B35:J35"/>
    <mergeCell ref="K35:M35"/>
    <mergeCell ref="C13:J13"/>
    <mergeCell ref="C14:J14"/>
    <mergeCell ref="C15:J15"/>
    <mergeCell ref="C16:J16"/>
    <mergeCell ref="C19:J19"/>
    <mergeCell ref="C12:J12"/>
    <mergeCell ref="A20:B24"/>
    <mergeCell ref="C20:J21"/>
    <mergeCell ref="D22:I23"/>
    <mergeCell ref="C25:J25"/>
    <mergeCell ref="C17:E17"/>
    <mergeCell ref="AY3:BF3"/>
    <mergeCell ref="AJ1:AL1"/>
    <mergeCell ref="AN1:AP1"/>
    <mergeCell ref="AQ1:AU1"/>
    <mergeCell ref="AK2:AN3"/>
    <mergeCell ref="AO2:AQ3"/>
    <mergeCell ref="AR2:AU3"/>
    <mergeCell ref="I17:J17"/>
    <mergeCell ref="C18:J18"/>
    <mergeCell ref="C8:J8"/>
    <mergeCell ref="C9:J9"/>
    <mergeCell ref="C10:J10"/>
  </mergeCells>
  <dataValidations count="12">
    <dataValidation type="list" allowBlank="1" showInputMessage="1" showErrorMessage="1" sqref="D62">
      <formula1>$P$126:$P$129</formula1>
    </dataValidation>
    <dataValidation type="list" allowBlank="1" showInputMessage="1" showErrorMessage="1" sqref="D60">
      <formula1>$O$126:$O$129</formula1>
    </dataValidation>
    <dataValidation type="list" allowBlank="1" showInputMessage="1" showErrorMessage="1" sqref="D64:D65">
      <formula1>$Q$126:$Q$129</formula1>
    </dataValidation>
    <dataValidation type="list" allowBlank="1" showInputMessage="1" showErrorMessage="1" sqref="C68">
      <formula1>$G$126:$G$127</formula1>
    </dataValidation>
    <dataValidation type="list" allowBlank="1" showInputMessage="1" showErrorMessage="1" sqref="C72 C74">
      <formula1>$I$126:$I$127</formula1>
    </dataValidation>
    <dataValidation type="list" allowBlank="1" showInputMessage="1" showErrorMessage="1" sqref="D68:J68">
      <formula1>$R$126:$R$130</formula1>
    </dataValidation>
    <dataValidation type="list" allowBlank="1" showInputMessage="1" showErrorMessage="1" sqref="D70:J70">
      <formula1>$S$126:$S$129</formula1>
    </dataValidation>
    <dataValidation type="list" allowBlank="1" showInputMessage="1" showErrorMessage="1" sqref="D72:J72 D74:J74">
      <formula1>$T$126:$T$129</formula1>
    </dataValidation>
    <dataValidation type="list" allowBlank="1" showInputMessage="1" showErrorMessage="1" sqref="C9:I9">
      <formula1>$C$126:$C$165</formula1>
    </dataValidation>
    <dataValidation type="list" allowBlank="1" showInputMessage="1" showErrorMessage="1" sqref="C8:I8">
      <formula1>$B$126:$B$127</formula1>
    </dataValidation>
    <dataValidation type="list" allowBlank="1" showInputMessage="1" showErrorMessage="1" sqref="I17:J17">
      <formula1>$AC$19:$AC$25</formula1>
    </dataValidation>
    <dataValidation type="list" allowBlank="1" showInputMessage="1" showErrorMessage="1" sqref="C17:E17">
      <formula1>$AB$20:$AB$25</formula1>
    </dataValidation>
  </dataValidations>
  <hyperlinks>
    <hyperlink ref="E112" r:id="rId1"/>
  </hyperlinks>
  <pageMargins left="0.75" right="0.5" top="1" bottom="1" header="0.5" footer="0.5"/>
  <pageSetup scale="68" fitToHeight="2" orientation="portrait" r:id="rId2"/>
  <headerFooter alignWithMargins="0">
    <oddHeader>&amp;L&amp;F&amp;RPrinted &amp;D</oddHeader>
    <oddFooter>Page &amp;P of &amp;N</oddFooter>
  </headerFooter>
  <rowBreaks count="1" manualBreakCount="1">
    <brk id="56" max="12" man="1"/>
  </rowBreaks>
  <drawing r:id="rId3"/>
  <legacyDrawing r:id="rId4"/>
  <mc:AlternateContent xmlns:mc="http://schemas.openxmlformats.org/markup-compatibility/2006">
    <mc:Choice Requires="x14">
      <controls>
        <mc:AlternateContent xmlns:mc="http://schemas.openxmlformats.org/markup-compatibility/2006">
          <mc:Choice Requires="x14">
            <control shapeId="7194" r:id="rId5" name="Check Box 26">
              <controlPr locked="0" defaultSize="0" autoFill="0" autoLine="0" autoPict="0">
                <anchor moveWithCells="1" sizeWithCells="1">
                  <from>
                    <xdr:col>9</xdr:col>
                    <xdr:colOff>704850</xdr:colOff>
                    <xdr:row>54</xdr:row>
                    <xdr:rowOff>28575</xdr:rowOff>
                  </from>
                  <to>
                    <xdr:col>10</xdr:col>
                    <xdr:colOff>0</xdr:colOff>
                    <xdr:row>54</xdr:row>
                    <xdr:rowOff>247650</xdr:rowOff>
                  </to>
                </anchor>
              </controlPr>
            </control>
          </mc:Choice>
        </mc:AlternateContent>
        <mc:AlternateContent xmlns:mc="http://schemas.openxmlformats.org/markup-compatibility/2006">
          <mc:Choice Requires="x14">
            <control shapeId="7175" r:id="rId6" name="Check Box 7">
              <controlPr defaultSize="0" autoFill="0" autoLine="0" autoPict="0">
                <anchor moveWithCells="1" sizeWithCells="1">
                  <from>
                    <xdr:col>2</xdr:col>
                    <xdr:colOff>400050</xdr:colOff>
                    <xdr:row>44</xdr:row>
                    <xdr:rowOff>0</xdr:rowOff>
                  </from>
                  <to>
                    <xdr:col>2</xdr:col>
                    <xdr:colOff>704850</xdr:colOff>
                    <xdr:row>45</xdr:row>
                    <xdr:rowOff>0</xdr:rowOff>
                  </to>
                </anchor>
              </controlPr>
            </control>
          </mc:Choice>
        </mc:AlternateContent>
        <mc:AlternateContent xmlns:mc="http://schemas.openxmlformats.org/markup-compatibility/2006">
          <mc:Choice Requires="x14">
            <control shapeId="7176" r:id="rId7" name="Check Box 8">
              <controlPr defaultSize="0" autoFill="0" autoLine="0" autoPict="0">
                <anchor moveWithCells="1" sizeWithCells="1">
                  <from>
                    <xdr:col>4</xdr:col>
                    <xdr:colOff>390525</xdr:colOff>
                    <xdr:row>44</xdr:row>
                    <xdr:rowOff>0</xdr:rowOff>
                  </from>
                  <to>
                    <xdr:col>4</xdr:col>
                    <xdr:colOff>695325</xdr:colOff>
                    <xdr:row>45</xdr:row>
                    <xdr:rowOff>0</xdr:rowOff>
                  </to>
                </anchor>
              </controlPr>
            </control>
          </mc:Choice>
        </mc:AlternateContent>
        <mc:AlternateContent xmlns:mc="http://schemas.openxmlformats.org/markup-compatibility/2006">
          <mc:Choice Requires="x14">
            <control shapeId="7177" r:id="rId8" name="Check Box 9">
              <controlPr defaultSize="0" autoFill="0" autoLine="0" autoPict="0">
                <anchor moveWithCells="1" sizeWithCells="1">
                  <from>
                    <xdr:col>6</xdr:col>
                    <xdr:colOff>409575</xdr:colOff>
                    <xdr:row>44</xdr:row>
                    <xdr:rowOff>0</xdr:rowOff>
                  </from>
                  <to>
                    <xdr:col>6</xdr:col>
                    <xdr:colOff>714375</xdr:colOff>
                    <xdr:row>45</xdr:row>
                    <xdr:rowOff>0</xdr:rowOff>
                  </to>
                </anchor>
              </controlPr>
            </control>
          </mc:Choice>
        </mc:AlternateContent>
        <mc:AlternateContent xmlns:mc="http://schemas.openxmlformats.org/markup-compatibility/2006">
          <mc:Choice Requires="x14">
            <control shapeId="7178" r:id="rId9" name="Check Box 10">
              <controlPr defaultSize="0" autoFill="0" autoLine="0" autoPict="0">
                <anchor moveWithCells="1" sizeWithCells="1">
                  <from>
                    <xdr:col>8</xdr:col>
                    <xdr:colOff>400050</xdr:colOff>
                    <xdr:row>44</xdr:row>
                    <xdr:rowOff>0</xdr:rowOff>
                  </from>
                  <to>
                    <xdr:col>8</xdr:col>
                    <xdr:colOff>704850</xdr:colOff>
                    <xdr:row>45</xdr:row>
                    <xdr:rowOff>0</xdr:rowOff>
                  </to>
                </anchor>
              </controlPr>
            </control>
          </mc:Choice>
        </mc:AlternateContent>
        <mc:AlternateContent xmlns:mc="http://schemas.openxmlformats.org/markup-compatibility/2006">
          <mc:Choice Requires="x14">
            <control shapeId="7180" r:id="rId10" name="Check Box 12">
              <controlPr defaultSize="0" autoFill="0" autoLine="0" autoPict="0">
                <anchor moveWithCells="1" sizeWithCells="1">
                  <from>
                    <xdr:col>2</xdr:col>
                    <xdr:colOff>400050</xdr:colOff>
                    <xdr:row>45</xdr:row>
                    <xdr:rowOff>0</xdr:rowOff>
                  </from>
                  <to>
                    <xdr:col>2</xdr:col>
                    <xdr:colOff>704850</xdr:colOff>
                    <xdr:row>46</xdr:row>
                    <xdr:rowOff>0</xdr:rowOff>
                  </to>
                </anchor>
              </controlPr>
            </control>
          </mc:Choice>
        </mc:AlternateContent>
        <mc:AlternateContent xmlns:mc="http://schemas.openxmlformats.org/markup-compatibility/2006">
          <mc:Choice Requires="x14">
            <control shapeId="7181" r:id="rId11" name="Check Box 13">
              <controlPr defaultSize="0" autoFill="0" autoLine="0" autoPict="0">
                <anchor moveWithCells="1" sizeWithCells="1">
                  <from>
                    <xdr:col>4</xdr:col>
                    <xdr:colOff>390525</xdr:colOff>
                    <xdr:row>45</xdr:row>
                    <xdr:rowOff>0</xdr:rowOff>
                  </from>
                  <to>
                    <xdr:col>4</xdr:col>
                    <xdr:colOff>695325</xdr:colOff>
                    <xdr:row>46</xdr:row>
                    <xdr:rowOff>0</xdr:rowOff>
                  </to>
                </anchor>
              </controlPr>
            </control>
          </mc:Choice>
        </mc:AlternateContent>
        <mc:AlternateContent xmlns:mc="http://schemas.openxmlformats.org/markup-compatibility/2006">
          <mc:Choice Requires="x14">
            <control shapeId="7182" r:id="rId12" name="Check Box 14">
              <controlPr defaultSize="0" autoFill="0" autoLine="0" autoPict="0">
                <anchor moveWithCells="1" sizeWithCells="1">
                  <from>
                    <xdr:col>6</xdr:col>
                    <xdr:colOff>409575</xdr:colOff>
                    <xdr:row>45</xdr:row>
                    <xdr:rowOff>0</xdr:rowOff>
                  </from>
                  <to>
                    <xdr:col>6</xdr:col>
                    <xdr:colOff>714375</xdr:colOff>
                    <xdr:row>46</xdr:row>
                    <xdr:rowOff>0</xdr:rowOff>
                  </to>
                </anchor>
              </controlPr>
            </control>
          </mc:Choice>
        </mc:AlternateContent>
        <mc:AlternateContent xmlns:mc="http://schemas.openxmlformats.org/markup-compatibility/2006">
          <mc:Choice Requires="x14">
            <control shapeId="7183" r:id="rId13" name="Check Box 15">
              <controlPr defaultSize="0" autoFill="0" autoLine="0" autoPict="0">
                <anchor moveWithCells="1" sizeWithCells="1">
                  <from>
                    <xdr:col>8</xdr:col>
                    <xdr:colOff>400050</xdr:colOff>
                    <xdr:row>45</xdr:row>
                    <xdr:rowOff>0</xdr:rowOff>
                  </from>
                  <to>
                    <xdr:col>8</xdr:col>
                    <xdr:colOff>704850</xdr:colOff>
                    <xdr:row>46</xdr:row>
                    <xdr:rowOff>0</xdr:rowOff>
                  </to>
                </anchor>
              </controlPr>
            </control>
          </mc:Choice>
        </mc:AlternateContent>
        <mc:AlternateContent xmlns:mc="http://schemas.openxmlformats.org/markup-compatibility/2006">
          <mc:Choice Requires="x14">
            <control shapeId="7185" r:id="rId14" name="Check Box 17">
              <controlPr defaultSize="0" autoFill="0" autoLine="0" autoPict="0">
                <anchor moveWithCells="1" sizeWithCells="1">
                  <from>
                    <xdr:col>2</xdr:col>
                    <xdr:colOff>400050</xdr:colOff>
                    <xdr:row>46</xdr:row>
                    <xdr:rowOff>0</xdr:rowOff>
                  </from>
                  <to>
                    <xdr:col>2</xdr:col>
                    <xdr:colOff>704850</xdr:colOff>
                    <xdr:row>47</xdr:row>
                    <xdr:rowOff>0</xdr:rowOff>
                  </to>
                </anchor>
              </controlPr>
            </control>
          </mc:Choice>
        </mc:AlternateContent>
        <mc:AlternateContent xmlns:mc="http://schemas.openxmlformats.org/markup-compatibility/2006">
          <mc:Choice Requires="x14">
            <control shapeId="7186" r:id="rId15" name="Check Box 18">
              <controlPr defaultSize="0" autoFill="0" autoLine="0" autoPict="0">
                <anchor moveWithCells="1" sizeWithCells="1">
                  <from>
                    <xdr:col>4</xdr:col>
                    <xdr:colOff>390525</xdr:colOff>
                    <xdr:row>46</xdr:row>
                    <xdr:rowOff>0</xdr:rowOff>
                  </from>
                  <to>
                    <xdr:col>4</xdr:col>
                    <xdr:colOff>695325</xdr:colOff>
                    <xdr:row>47</xdr:row>
                    <xdr:rowOff>0</xdr:rowOff>
                  </to>
                </anchor>
              </controlPr>
            </control>
          </mc:Choice>
        </mc:AlternateContent>
        <mc:AlternateContent xmlns:mc="http://schemas.openxmlformats.org/markup-compatibility/2006">
          <mc:Choice Requires="x14">
            <control shapeId="7187" r:id="rId16" name="Check Box 19">
              <controlPr defaultSize="0" autoFill="0" autoLine="0" autoPict="0">
                <anchor moveWithCells="1" sizeWithCells="1">
                  <from>
                    <xdr:col>6</xdr:col>
                    <xdr:colOff>409575</xdr:colOff>
                    <xdr:row>46</xdr:row>
                    <xdr:rowOff>0</xdr:rowOff>
                  </from>
                  <to>
                    <xdr:col>6</xdr:col>
                    <xdr:colOff>714375</xdr:colOff>
                    <xdr:row>47</xdr:row>
                    <xdr:rowOff>0</xdr:rowOff>
                  </to>
                </anchor>
              </controlPr>
            </control>
          </mc:Choice>
        </mc:AlternateContent>
        <mc:AlternateContent xmlns:mc="http://schemas.openxmlformats.org/markup-compatibility/2006">
          <mc:Choice Requires="x14">
            <control shapeId="7188" r:id="rId17" name="Check Box 20">
              <controlPr defaultSize="0" autoFill="0" autoLine="0" autoPict="0">
                <anchor moveWithCells="1" sizeWithCells="1">
                  <from>
                    <xdr:col>8</xdr:col>
                    <xdr:colOff>400050</xdr:colOff>
                    <xdr:row>46</xdr:row>
                    <xdr:rowOff>0</xdr:rowOff>
                  </from>
                  <to>
                    <xdr:col>8</xdr:col>
                    <xdr:colOff>704850</xdr:colOff>
                    <xdr:row>47</xdr:row>
                    <xdr:rowOff>0</xdr:rowOff>
                  </to>
                </anchor>
              </controlPr>
            </control>
          </mc:Choice>
        </mc:AlternateContent>
        <mc:AlternateContent xmlns:mc="http://schemas.openxmlformats.org/markup-compatibility/2006">
          <mc:Choice Requires="x14">
            <control shapeId="7190" r:id="rId18" name="Check Box 22">
              <controlPr defaultSize="0" autoFill="0" autoLine="0" autoPict="0">
                <anchor moveWithCells="1" sizeWithCells="1">
                  <from>
                    <xdr:col>2</xdr:col>
                    <xdr:colOff>400050</xdr:colOff>
                    <xdr:row>47</xdr:row>
                    <xdr:rowOff>0</xdr:rowOff>
                  </from>
                  <to>
                    <xdr:col>2</xdr:col>
                    <xdr:colOff>704850</xdr:colOff>
                    <xdr:row>48</xdr:row>
                    <xdr:rowOff>0</xdr:rowOff>
                  </to>
                </anchor>
              </controlPr>
            </control>
          </mc:Choice>
        </mc:AlternateContent>
        <mc:AlternateContent xmlns:mc="http://schemas.openxmlformats.org/markup-compatibility/2006">
          <mc:Choice Requires="x14">
            <control shapeId="7191" r:id="rId19" name="Check Box 23">
              <controlPr defaultSize="0" autoFill="0" autoLine="0" autoPict="0">
                <anchor moveWithCells="1" sizeWithCells="1">
                  <from>
                    <xdr:col>4</xdr:col>
                    <xdr:colOff>390525</xdr:colOff>
                    <xdr:row>47</xdr:row>
                    <xdr:rowOff>0</xdr:rowOff>
                  </from>
                  <to>
                    <xdr:col>4</xdr:col>
                    <xdr:colOff>695325</xdr:colOff>
                    <xdr:row>48</xdr:row>
                    <xdr:rowOff>0</xdr:rowOff>
                  </to>
                </anchor>
              </controlPr>
            </control>
          </mc:Choice>
        </mc:AlternateContent>
        <mc:AlternateContent xmlns:mc="http://schemas.openxmlformats.org/markup-compatibility/2006">
          <mc:Choice Requires="x14">
            <control shapeId="7192" r:id="rId20" name="Check Box 24">
              <controlPr defaultSize="0" autoFill="0" autoLine="0" autoPict="0">
                <anchor moveWithCells="1" sizeWithCells="1">
                  <from>
                    <xdr:col>6</xdr:col>
                    <xdr:colOff>409575</xdr:colOff>
                    <xdr:row>47</xdr:row>
                    <xdr:rowOff>0</xdr:rowOff>
                  </from>
                  <to>
                    <xdr:col>6</xdr:col>
                    <xdr:colOff>714375</xdr:colOff>
                    <xdr:row>48</xdr:row>
                    <xdr:rowOff>0</xdr:rowOff>
                  </to>
                </anchor>
              </controlPr>
            </control>
          </mc:Choice>
        </mc:AlternateContent>
        <mc:AlternateContent xmlns:mc="http://schemas.openxmlformats.org/markup-compatibility/2006">
          <mc:Choice Requires="x14">
            <control shapeId="7193" r:id="rId21" name="Check Box 25">
              <controlPr defaultSize="0" autoFill="0" autoLine="0" autoPict="0">
                <anchor moveWithCells="1" sizeWithCells="1">
                  <from>
                    <xdr:col>8</xdr:col>
                    <xdr:colOff>400050</xdr:colOff>
                    <xdr:row>47</xdr:row>
                    <xdr:rowOff>0</xdr:rowOff>
                  </from>
                  <to>
                    <xdr:col>8</xdr:col>
                    <xdr:colOff>704850</xdr:colOff>
                    <xdr:row>48</xdr:row>
                    <xdr:rowOff>0</xdr:rowOff>
                  </to>
                </anchor>
              </controlPr>
            </control>
          </mc:Choice>
        </mc:AlternateContent>
        <mc:AlternateContent xmlns:mc="http://schemas.openxmlformats.org/markup-compatibility/2006">
          <mc:Choice Requires="x14">
            <control shapeId="7170" r:id="rId22" name="Check Box 2">
              <controlPr defaultSize="0" autoFill="0" autoLine="0" autoPict="0">
                <anchor moveWithCells="1" sizeWithCells="1">
                  <from>
                    <xdr:col>2</xdr:col>
                    <xdr:colOff>400050</xdr:colOff>
                    <xdr:row>43</xdr:row>
                    <xdr:rowOff>0</xdr:rowOff>
                  </from>
                  <to>
                    <xdr:col>2</xdr:col>
                    <xdr:colOff>704850</xdr:colOff>
                    <xdr:row>44</xdr:row>
                    <xdr:rowOff>0</xdr:rowOff>
                  </to>
                </anchor>
              </controlPr>
            </control>
          </mc:Choice>
        </mc:AlternateContent>
        <mc:AlternateContent xmlns:mc="http://schemas.openxmlformats.org/markup-compatibility/2006">
          <mc:Choice Requires="x14">
            <control shapeId="7171" r:id="rId23" name="Check Box 3">
              <controlPr defaultSize="0" autoFill="0" autoLine="0" autoPict="0">
                <anchor moveWithCells="1" sizeWithCells="1">
                  <from>
                    <xdr:col>4</xdr:col>
                    <xdr:colOff>390525</xdr:colOff>
                    <xdr:row>43</xdr:row>
                    <xdr:rowOff>0</xdr:rowOff>
                  </from>
                  <to>
                    <xdr:col>4</xdr:col>
                    <xdr:colOff>695325</xdr:colOff>
                    <xdr:row>44</xdr:row>
                    <xdr:rowOff>0</xdr:rowOff>
                  </to>
                </anchor>
              </controlPr>
            </control>
          </mc:Choice>
        </mc:AlternateContent>
        <mc:AlternateContent xmlns:mc="http://schemas.openxmlformats.org/markup-compatibility/2006">
          <mc:Choice Requires="x14">
            <control shapeId="7172" r:id="rId24" name="Check Box 4">
              <controlPr defaultSize="0" autoFill="0" autoLine="0" autoPict="0">
                <anchor moveWithCells="1" sizeWithCells="1">
                  <from>
                    <xdr:col>6</xdr:col>
                    <xdr:colOff>409575</xdr:colOff>
                    <xdr:row>43</xdr:row>
                    <xdr:rowOff>0</xdr:rowOff>
                  </from>
                  <to>
                    <xdr:col>6</xdr:col>
                    <xdr:colOff>714375</xdr:colOff>
                    <xdr:row>44</xdr:row>
                    <xdr:rowOff>0</xdr:rowOff>
                  </to>
                </anchor>
              </controlPr>
            </control>
          </mc:Choice>
        </mc:AlternateContent>
        <mc:AlternateContent xmlns:mc="http://schemas.openxmlformats.org/markup-compatibility/2006">
          <mc:Choice Requires="x14">
            <control shapeId="7173" r:id="rId25" name="Check Box 5">
              <controlPr defaultSize="0" autoFill="0" autoLine="0" autoPict="0">
                <anchor moveWithCells="1" sizeWithCells="1">
                  <from>
                    <xdr:col>8</xdr:col>
                    <xdr:colOff>400050</xdr:colOff>
                    <xdr:row>43</xdr:row>
                    <xdr:rowOff>0</xdr:rowOff>
                  </from>
                  <to>
                    <xdr:col>8</xdr:col>
                    <xdr:colOff>704850</xdr:colOff>
                    <xdr:row>44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59999389629810485"/>
  </sheetPr>
  <dimension ref="A1:AR33"/>
  <sheetViews>
    <sheetView view="pageBreakPreview" zoomScaleNormal="100" zoomScaleSheetLayoutView="100" workbookViewId="0">
      <selection activeCell="C19" sqref="C19"/>
    </sheetView>
  </sheetViews>
  <sheetFormatPr defaultRowHeight="12.75"/>
  <cols>
    <col min="1" max="1" width="30.5703125" style="1" customWidth="1"/>
    <col min="2" max="2" width="16.42578125" style="1" customWidth="1"/>
    <col min="3" max="3" width="15.7109375" style="1" customWidth="1"/>
    <col min="4" max="4" width="16.140625" style="1" customWidth="1"/>
    <col min="5" max="5" width="9.140625" style="1"/>
    <col min="6" max="6" width="9.140625" style="10"/>
    <col min="7" max="11" width="9.140625" style="1"/>
    <col min="12" max="13" width="9.140625" style="1" hidden="1" customWidth="1"/>
    <col min="14" max="14" width="10.28515625" style="1" hidden="1" customWidth="1"/>
    <col min="15" max="15" width="12" style="1" hidden="1" customWidth="1"/>
    <col min="16" max="44" width="9.140625" style="1" hidden="1" customWidth="1"/>
    <col min="45" max="16384" width="9.140625" style="1"/>
  </cols>
  <sheetData>
    <row r="1" spans="1:44" ht="15">
      <c r="A1" s="176" t="s">
        <v>365</v>
      </c>
      <c r="B1" s="63"/>
      <c r="C1" s="63"/>
      <c r="D1" s="164"/>
      <c r="L1" s="270"/>
      <c r="M1" s="533"/>
      <c r="N1" s="533"/>
      <c r="O1" s="533"/>
      <c r="P1" s="533"/>
      <c r="Q1" s="533"/>
      <c r="R1" s="533"/>
      <c r="S1" s="533"/>
      <c r="T1" s="533"/>
      <c r="U1" s="533"/>
      <c r="V1" s="533"/>
      <c r="W1" s="533"/>
      <c r="X1" s="533"/>
      <c r="Y1" s="533"/>
      <c r="Z1" s="533"/>
      <c r="AA1" s="533"/>
      <c r="AB1" s="533"/>
      <c r="AC1" s="533"/>
      <c r="AD1" s="533"/>
      <c r="AE1" s="533"/>
      <c r="AF1" s="533"/>
      <c r="AG1" s="533"/>
      <c r="AH1" s="533"/>
      <c r="AI1" s="533"/>
      <c r="AJ1" s="533"/>
      <c r="AK1" s="533"/>
      <c r="AL1" s="662"/>
      <c r="AM1" s="662"/>
      <c r="AN1" s="662"/>
      <c r="AO1" s="662"/>
      <c r="AP1" s="662"/>
      <c r="AQ1" s="302"/>
      <c r="AR1" s="303"/>
    </row>
    <row r="2" spans="1:44" ht="12" customHeight="1">
      <c r="A2" s="80"/>
      <c r="B2" s="177"/>
      <c r="C2" s="61"/>
      <c r="D2" s="127"/>
      <c r="L2" s="304" t="s">
        <v>285</v>
      </c>
      <c r="M2" s="305"/>
      <c r="N2" s="305"/>
      <c r="O2" s="305"/>
      <c r="P2" s="306"/>
      <c r="Q2" s="305"/>
      <c r="R2" s="306"/>
      <c r="S2" s="305"/>
      <c r="T2" s="307"/>
      <c r="U2" s="307"/>
      <c r="V2" s="307"/>
      <c r="W2" s="307"/>
      <c r="X2" s="306"/>
      <c r="Y2" s="305"/>
      <c r="Z2" s="305"/>
      <c r="AA2" s="306"/>
      <c r="AB2" s="305"/>
      <c r="AC2" s="305"/>
      <c r="AD2" s="305"/>
      <c r="AE2" s="305"/>
      <c r="AF2" s="305"/>
      <c r="AG2" s="305"/>
      <c r="AH2" s="305"/>
      <c r="AI2" s="305"/>
      <c r="AJ2" s="305"/>
      <c r="AK2" s="305"/>
      <c r="AL2" s="306"/>
      <c r="AM2" s="306"/>
      <c r="AN2" s="306"/>
      <c r="AO2" s="306"/>
      <c r="AP2" s="306"/>
      <c r="AQ2" s="306"/>
      <c r="AR2" s="308"/>
    </row>
    <row r="3" spans="1:44" ht="15">
      <c r="A3" s="178" t="s">
        <v>194</v>
      </c>
      <c r="B3" s="61"/>
      <c r="C3" s="61"/>
      <c r="D3" s="127"/>
      <c r="L3" s="659" t="s">
        <v>286</v>
      </c>
      <c r="M3" s="660"/>
      <c r="N3" s="661"/>
      <c r="O3" s="659" t="s">
        <v>287</v>
      </c>
      <c r="P3" s="660"/>
      <c r="Q3" s="661"/>
      <c r="R3" s="659" t="s">
        <v>288</v>
      </c>
      <c r="S3" s="660"/>
      <c r="T3" s="661"/>
      <c r="U3" s="659" t="s">
        <v>65</v>
      </c>
      <c r="V3" s="660"/>
      <c r="W3" s="661"/>
      <c r="X3" s="659" t="s">
        <v>99</v>
      </c>
      <c r="Y3" s="660"/>
      <c r="Z3" s="661"/>
      <c r="AA3" s="659" t="s">
        <v>100</v>
      </c>
      <c r="AB3" s="660"/>
      <c r="AC3" s="661"/>
      <c r="AD3" s="659" t="s">
        <v>66</v>
      </c>
      <c r="AE3" s="660"/>
      <c r="AF3" s="661"/>
      <c r="AG3" s="659" t="s">
        <v>67</v>
      </c>
      <c r="AH3" s="660"/>
      <c r="AI3" s="661"/>
      <c r="AJ3" s="309"/>
      <c r="AK3" s="310"/>
      <c r="AL3" s="311"/>
      <c r="AM3" s="312"/>
      <c r="AN3" s="312"/>
      <c r="AO3" s="312"/>
      <c r="AP3" s="312"/>
      <c r="AQ3" s="312"/>
      <c r="AR3" s="311"/>
    </row>
    <row r="4" spans="1:44" ht="12" customHeight="1" thickBot="1">
      <c r="A4" s="438" t="s">
        <v>354</v>
      </c>
      <c r="B4" s="62"/>
      <c r="C4" s="62"/>
      <c r="D4" s="184"/>
      <c r="L4" s="280" t="s">
        <v>289</v>
      </c>
      <c r="M4" s="278" t="s">
        <v>290</v>
      </c>
      <c r="N4" s="281" t="s">
        <v>291</v>
      </c>
      <c r="O4" s="313" t="s">
        <v>289</v>
      </c>
      <c r="P4" s="278" t="s">
        <v>290</v>
      </c>
      <c r="Q4" s="314" t="s">
        <v>291</v>
      </c>
      <c r="R4" s="278" t="s">
        <v>289</v>
      </c>
      <c r="S4" s="315" t="s">
        <v>290</v>
      </c>
      <c r="T4" s="314" t="s">
        <v>291</v>
      </c>
      <c r="U4" s="278" t="s">
        <v>289</v>
      </c>
      <c r="V4" s="315" t="s">
        <v>290</v>
      </c>
      <c r="W4" s="314" t="s">
        <v>291</v>
      </c>
      <c r="X4" s="278" t="s">
        <v>289</v>
      </c>
      <c r="Y4" s="278" t="s">
        <v>290</v>
      </c>
      <c r="Z4" s="314" t="s">
        <v>291</v>
      </c>
      <c r="AA4" s="278" t="s">
        <v>289</v>
      </c>
      <c r="AB4" s="278" t="s">
        <v>290</v>
      </c>
      <c r="AC4" s="314" t="s">
        <v>291</v>
      </c>
      <c r="AD4" s="313" t="s">
        <v>289</v>
      </c>
      <c r="AE4" s="315" t="s">
        <v>290</v>
      </c>
      <c r="AF4" s="314" t="s">
        <v>291</v>
      </c>
      <c r="AG4" s="278" t="s">
        <v>289</v>
      </c>
      <c r="AH4" s="278" t="s">
        <v>290</v>
      </c>
      <c r="AI4" s="278" t="s">
        <v>291</v>
      </c>
      <c r="AJ4" s="280" t="s">
        <v>292</v>
      </c>
      <c r="AK4" s="278" t="s">
        <v>77</v>
      </c>
      <c r="AL4" s="278" t="s">
        <v>293</v>
      </c>
      <c r="AM4" s="278" t="s">
        <v>294</v>
      </c>
      <c r="AN4" s="278" t="s">
        <v>295</v>
      </c>
      <c r="AO4" s="278" t="s">
        <v>296</v>
      </c>
      <c r="AP4" s="278" t="s">
        <v>297</v>
      </c>
      <c r="AQ4" s="278" t="s">
        <v>298</v>
      </c>
      <c r="AR4" s="278" t="s">
        <v>62</v>
      </c>
    </row>
    <row r="5" spans="1:44" ht="12" customHeight="1">
      <c r="A5" s="442"/>
      <c r="B5" s="440"/>
      <c r="C5" s="441"/>
      <c r="D5" s="440"/>
      <c r="F5" s="1"/>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c r="AH5" s="439"/>
      <c r="AI5" s="439"/>
      <c r="AJ5" s="439"/>
      <c r="AK5" s="439"/>
      <c r="AL5" s="439"/>
      <c r="AM5" s="439"/>
      <c r="AN5" s="439"/>
      <c r="AO5" s="439"/>
    </row>
    <row r="6" spans="1:44">
      <c r="A6" s="440" t="s">
        <v>3</v>
      </c>
      <c r="B6" s="663" t="str">
        <f>IF(ISBLANK('Building Application'!C8),"",'Building Application'!C8)</f>
        <v/>
      </c>
      <c r="C6" s="664"/>
      <c r="D6" s="665"/>
      <c r="E6" s="16"/>
      <c r="F6" s="47"/>
      <c r="G6" s="16"/>
      <c r="L6" s="316">
        <f>B13</f>
        <v>0</v>
      </c>
      <c r="M6" s="316">
        <f>C13</f>
        <v>0</v>
      </c>
      <c r="N6" s="316">
        <f>D13</f>
        <v>0</v>
      </c>
      <c r="O6" s="316">
        <f>B14</f>
        <v>0</v>
      </c>
      <c r="P6" s="316">
        <f>C14</f>
        <v>0</v>
      </c>
      <c r="Q6" s="316">
        <f>D14</f>
        <v>0</v>
      </c>
      <c r="R6" s="316">
        <f>B15</f>
        <v>0</v>
      </c>
      <c r="S6" s="316">
        <f>C15</f>
        <v>0</v>
      </c>
      <c r="T6" s="316">
        <f>D15</f>
        <v>0</v>
      </c>
      <c r="U6" s="316">
        <f>B16</f>
        <v>0</v>
      </c>
      <c r="V6" s="316">
        <f>C16</f>
        <v>0</v>
      </c>
      <c r="W6" s="316">
        <f>D16</f>
        <v>0</v>
      </c>
      <c r="X6" s="316">
        <f>B18</f>
        <v>0</v>
      </c>
      <c r="Y6" s="316">
        <f>C18</f>
        <v>0</v>
      </c>
      <c r="Z6" s="316">
        <f>D18</f>
        <v>0</v>
      </c>
      <c r="AA6" s="316">
        <f>B19</f>
        <v>0</v>
      </c>
      <c r="AB6" s="316">
        <f>C19</f>
        <v>0</v>
      </c>
      <c r="AC6" s="316">
        <f>D19</f>
        <v>0</v>
      </c>
      <c r="AD6" s="316">
        <f>B20</f>
        <v>0</v>
      </c>
      <c r="AE6" s="316">
        <f>C20</f>
        <v>0</v>
      </c>
      <c r="AF6" s="316">
        <f>D20</f>
        <v>0</v>
      </c>
      <c r="AG6" s="316">
        <f>B22</f>
        <v>0</v>
      </c>
      <c r="AH6" s="316">
        <f>C22</f>
        <v>0</v>
      </c>
      <c r="AI6" s="316">
        <f>D22</f>
        <v>0</v>
      </c>
      <c r="AJ6" s="316">
        <f>D24</f>
        <v>0</v>
      </c>
      <c r="AK6" s="316">
        <f>D26</f>
        <v>0</v>
      </c>
      <c r="AL6" s="1" t="e">
        <f>AJ6/B9</f>
        <v>#VALUE!</v>
      </c>
      <c r="AM6" s="1" t="e">
        <f>AI6/B9</f>
        <v>#VALUE!</v>
      </c>
    </row>
    <row r="7" spans="1:44">
      <c r="A7" s="138" t="s">
        <v>4</v>
      </c>
      <c r="B7" s="666" t="str">
        <f>IF(ISBLANK('Building Application'!C9),"",'Building Application'!C9)</f>
        <v/>
      </c>
      <c r="C7" s="666"/>
      <c r="D7" s="666"/>
      <c r="E7" s="16"/>
      <c r="F7" s="47"/>
      <c r="G7" s="16"/>
    </row>
    <row r="8" spans="1:44">
      <c r="A8" s="90" t="s">
        <v>63</v>
      </c>
      <c r="B8" s="666" t="str">
        <f>IF(ISBLANK('Building Application'!C10),"",'Building Application'!C10)</f>
        <v/>
      </c>
      <c r="C8" s="666"/>
      <c r="D8" s="666"/>
      <c r="E8" s="16"/>
      <c r="F8" s="47"/>
      <c r="G8" s="16"/>
    </row>
    <row r="9" spans="1:44">
      <c r="A9" s="90" t="s">
        <v>1</v>
      </c>
      <c r="B9" s="666" t="str">
        <f>IF(ISBLANK('Building Application'!C31),"",'Building Application'!C31)</f>
        <v/>
      </c>
      <c r="C9" s="666"/>
      <c r="D9" s="666"/>
    </row>
    <row r="10" spans="1:44">
      <c r="A10" s="80"/>
      <c r="B10" s="86"/>
      <c r="C10" s="63"/>
      <c r="D10" s="164"/>
      <c r="H10" s="13"/>
    </row>
    <row r="11" spans="1:44" ht="28.5" customHeight="1">
      <c r="A11" s="197" t="s">
        <v>64</v>
      </c>
      <c r="B11" s="140" t="s">
        <v>68</v>
      </c>
      <c r="C11" s="73" t="s">
        <v>69</v>
      </c>
      <c r="D11" s="193" t="s">
        <v>70</v>
      </c>
    </row>
    <row r="12" spans="1:44">
      <c r="A12" s="170"/>
      <c r="B12" s="194"/>
      <c r="C12" s="195"/>
      <c r="D12" s="196"/>
    </row>
    <row r="13" spans="1:44" ht="30" customHeight="1">
      <c r="A13" s="186" t="s">
        <v>101</v>
      </c>
      <c r="B13" s="46"/>
      <c r="C13" s="46"/>
      <c r="D13" s="49">
        <f>B13+C13</f>
        <v>0</v>
      </c>
      <c r="H13" s="48"/>
      <c r="I13" s="48"/>
    </row>
    <row r="14" spans="1:44" ht="28.5" customHeight="1">
      <c r="A14" s="186" t="s">
        <v>102</v>
      </c>
      <c r="B14" s="46"/>
      <c r="C14" s="46"/>
      <c r="D14" s="49">
        <f>B14+C14</f>
        <v>0</v>
      </c>
    </row>
    <row r="15" spans="1:44" ht="28.5" customHeight="1" thickBot="1">
      <c r="A15" s="186" t="s">
        <v>98</v>
      </c>
      <c r="B15" s="46"/>
      <c r="C15" s="46"/>
      <c r="D15" s="50">
        <f>B15+C15</f>
        <v>0</v>
      </c>
    </row>
    <row r="16" spans="1:44" ht="28.5" customHeight="1" thickBot="1">
      <c r="A16" s="185" t="s">
        <v>65</v>
      </c>
      <c r="B16" s="49">
        <f>SUM(B13:B15)</f>
        <v>0</v>
      </c>
      <c r="C16" s="51">
        <f>SUM(C13:C15)</f>
        <v>0</v>
      </c>
      <c r="D16" s="5">
        <f>SUM(D13:D15)</f>
        <v>0</v>
      </c>
    </row>
    <row r="17" spans="1:15">
      <c r="A17" s="170"/>
      <c r="B17" s="190"/>
      <c r="C17" s="191"/>
      <c r="D17" s="192"/>
    </row>
    <row r="18" spans="1:15" ht="28.5" customHeight="1">
      <c r="A18" s="186" t="s">
        <v>99</v>
      </c>
      <c r="B18" s="46"/>
      <c r="C18" s="46"/>
      <c r="D18" s="49">
        <f>B18+C18</f>
        <v>0</v>
      </c>
    </row>
    <row r="19" spans="1:15" ht="28.5" customHeight="1" thickBot="1">
      <c r="A19" s="186" t="s">
        <v>100</v>
      </c>
      <c r="B19" s="46"/>
      <c r="C19" s="46"/>
      <c r="D19" s="50">
        <f>B19+C19</f>
        <v>0</v>
      </c>
    </row>
    <row r="20" spans="1:15" ht="28.5" customHeight="1" thickBot="1">
      <c r="A20" s="185" t="s">
        <v>66</v>
      </c>
      <c r="B20" s="49">
        <f>SUM(B18:B19)</f>
        <v>0</v>
      </c>
      <c r="C20" s="51">
        <f>SUM(C18:C19)</f>
        <v>0</v>
      </c>
      <c r="D20" s="5">
        <f>SUM(D18:D19)</f>
        <v>0</v>
      </c>
    </row>
    <row r="21" spans="1:15" ht="13.5" thickBot="1">
      <c r="A21" s="170"/>
      <c r="B21" s="190"/>
      <c r="C21" s="191"/>
      <c r="D21" s="192"/>
    </row>
    <row r="22" spans="1:15" ht="28.5" customHeight="1" thickBot="1">
      <c r="A22" s="185" t="s">
        <v>67</v>
      </c>
      <c r="B22" s="49">
        <f>B16+B20</f>
        <v>0</v>
      </c>
      <c r="C22" s="51">
        <f>C16+C20</f>
        <v>0</v>
      </c>
      <c r="D22" s="5">
        <f>D16+D20</f>
        <v>0</v>
      </c>
      <c r="L22" s="398" t="s">
        <v>331</v>
      </c>
      <c r="N22" s="397">
        <f>0.8*D22</f>
        <v>0</v>
      </c>
    </row>
    <row r="23" spans="1:15" ht="13.5" thickBot="1">
      <c r="A23" s="80"/>
      <c r="B23" s="86"/>
      <c r="C23" s="63"/>
      <c r="D23" s="11"/>
    </row>
    <row r="24" spans="1:15" ht="27.75" customHeight="1" thickBot="1">
      <c r="A24" s="140" t="s">
        <v>79</v>
      </c>
      <c r="B24" s="80"/>
      <c r="C24" s="127"/>
      <c r="D24" s="5">
        <f>IF(AND(O24&gt;0,O25&gt;0),"**Bldg OR CP**",IF(O25=0,MIN(N22,O24),MIN(N22,O25)))</f>
        <v>0</v>
      </c>
      <c r="L24" s="1" t="s">
        <v>332</v>
      </c>
      <c r="O24" s="397">
        <f>(0.24*'Building Application'!B102)+('Building Application'!AC18*'Building Application'!B113)</f>
        <v>0</v>
      </c>
    </row>
    <row r="25" spans="1:15" ht="13.5" thickBot="1">
      <c r="A25" s="140"/>
      <c r="B25" s="80"/>
      <c r="C25" s="61"/>
      <c r="D25" s="11"/>
      <c r="L25" s="1" t="s">
        <v>333</v>
      </c>
      <c r="O25" s="397">
        <f>(0.24*'Central Plant Application'!B81)+('Central Plant Application'!AC17*'Central Plant Application'!B92)</f>
        <v>0</v>
      </c>
    </row>
    <row r="26" spans="1:15" ht="27" customHeight="1" thickBot="1">
      <c r="A26" s="140" t="s">
        <v>77</v>
      </c>
      <c r="B26" s="80"/>
      <c r="C26" s="127"/>
      <c r="D26" s="5">
        <f>D22-D24</f>
        <v>0</v>
      </c>
    </row>
    <row r="27" spans="1:15">
      <c r="A27" s="103"/>
      <c r="B27" s="80"/>
      <c r="C27" s="61"/>
      <c r="D27" s="138"/>
    </row>
    <row r="28" spans="1:15">
      <c r="A28" s="198"/>
      <c r="B28" s="187"/>
      <c r="C28" s="61"/>
      <c r="D28" s="188"/>
    </row>
    <row r="29" spans="1:15">
      <c r="A29" s="80" t="s">
        <v>97</v>
      </c>
      <c r="B29" s="80"/>
      <c r="C29" s="61"/>
      <c r="D29" s="188"/>
    </row>
    <row r="30" spans="1:15">
      <c r="A30" s="89"/>
      <c r="B30" s="89"/>
      <c r="C30" s="62"/>
      <c r="D30" s="189"/>
    </row>
    <row r="31" spans="1:15">
      <c r="A31" s="53"/>
      <c r="B31" s="54"/>
      <c r="C31" s="11"/>
      <c r="D31" s="55"/>
    </row>
    <row r="32" spans="1:15">
      <c r="A32" s="11"/>
      <c r="B32" s="11"/>
      <c r="C32" s="11"/>
      <c r="D32" s="55"/>
    </row>
    <row r="33" spans="1:4">
      <c r="A33" s="11"/>
      <c r="B33" s="11"/>
      <c r="C33" s="11"/>
      <c r="D33" s="55"/>
    </row>
  </sheetData>
  <sheetProtection sheet="1" objects="1" scenarios="1" selectLockedCells="1"/>
  <mergeCells count="18">
    <mergeCell ref="B6:D6"/>
    <mergeCell ref="B7:D7"/>
    <mergeCell ref="B8:D8"/>
    <mergeCell ref="B9:D9"/>
    <mergeCell ref="M1:P1"/>
    <mergeCell ref="Q1:R1"/>
    <mergeCell ref="L3:N3"/>
    <mergeCell ref="O3:Q3"/>
    <mergeCell ref="R3:T3"/>
    <mergeCell ref="AL1:AP1"/>
    <mergeCell ref="U3:W3"/>
    <mergeCell ref="X3:Z3"/>
    <mergeCell ref="AA3:AC3"/>
    <mergeCell ref="AD3:AF3"/>
    <mergeCell ref="AG3:AI3"/>
    <mergeCell ref="S1:X1"/>
    <mergeCell ref="Y1:AA1"/>
    <mergeCell ref="AB1:AK1"/>
  </mergeCells>
  <phoneticPr fontId="2" type="noConversion"/>
  <pageMargins left="0.75" right="0.75" top="1" bottom="1" header="0.5" footer="0.5"/>
  <pageSetup orientation="portrait" r:id="rId1"/>
  <headerFooter alignWithMargins="0">
    <oddHeader>&amp;L&amp;F&amp;RPrinted &amp;D</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59999389629810485"/>
    <pageSetUpPr fitToPage="1"/>
  </sheetPr>
  <dimension ref="A1:K66"/>
  <sheetViews>
    <sheetView zoomScale="90" zoomScaleNormal="90" zoomScaleSheetLayoutView="90" workbookViewId="0">
      <selection activeCell="E8" sqref="E8"/>
    </sheetView>
  </sheetViews>
  <sheetFormatPr defaultRowHeight="12.75"/>
  <cols>
    <col min="1" max="1" width="2.42578125" style="341" customWidth="1"/>
    <col min="2" max="2" width="5.140625" style="317" customWidth="1"/>
    <col min="3" max="3" width="39.28515625" style="317" customWidth="1"/>
    <col min="4" max="4" width="8.7109375" style="317" customWidth="1"/>
    <col min="5" max="6" width="11.7109375" style="317" customWidth="1"/>
    <col min="7" max="7" width="72.28515625" style="318" customWidth="1"/>
    <col min="8" max="8" width="10.5703125" style="343" customWidth="1"/>
    <col min="9" max="9" width="63.140625" style="344" customWidth="1"/>
    <col min="10" max="11" width="9.140625" style="341"/>
    <col min="12" max="16384" width="9.140625" style="317"/>
  </cols>
  <sheetData>
    <row r="1" spans="2:9" s="341" customFormat="1" ht="18.75">
      <c r="B1" s="340" t="s">
        <v>366</v>
      </c>
      <c r="G1" s="342"/>
      <c r="H1" s="343"/>
      <c r="I1" s="344"/>
    </row>
    <row r="2" spans="2:9" s="341" customFormat="1" ht="16.5" customHeight="1">
      <c r="B2" s="345" t="s">
        <v>356</v>
      </c>
      <c r="G2" s="342"/>
      <c r="H2" s="343"/>
      <c r="I2" s="344"/>
    </row>
    <row r="3" spans="2:9" s="341" customFormat="1" ht="16.5" customHeight="1">
      <c r="B3" s="346" t="s">
        <v>299</v>
      </c>
      <c r="C3" s="347"/>
      <c r="D3" s="347"/>
      <c r="E3" s="347"/>
      <c r="F3" s="347"/>
      <c r="G3" s="342"/>
      <c r="H3" s="343"/>
      <c r="I3" s="344"/>
    </row>
    <row r="4" spans="2:9" s="341" customFormat="1" ht="11.25" customHeight="1" thickBot="1">
      <c r="G4" s="342"/>
      <c r="H4" s="343"/>
      <c r="I4" s="344"/>
    </row>
    <row r="5" spans="2:9" ht="25.5" customHeight="1">
      <c r="B5" s="320" t="s">
        <v>114</v>
      </c>
      <c r="C5" s="321" t="s">
        <v>115</v>
      </c>
      <c r="D5" s="322" t="s">
        <v>300</v>
      </c>
      <c r="E5" s="322" t="s">
        <v>301</v>
      </c>
      <c r="F5" s="322" t="s">
        <v>302</v>
      </c>
      <c r="G5" s="323" t="s">
        <v>123</v>
      </c>
    </row>
    <row r="6" spans="2:9" ht="5.0999999999999996" customHeight="1">
      <c r="B6" s="324"/>
      <c r="C6" s="325"/>
      <c r="D6" s="325"/>
      <c r="E6" s="325"/>
      <c r="F6" s="325"/>
      <c r="G6" s="326"/>
    </row>
    <row r="7" spans="2:9" ht="15" customHeight="1">
      <c r="B7" s="667" t="s">
        <v>116</v>
      </c>
      <c r="C7" s="668"/>
      <c r="D7" s="327"/>
      <c r="E7" s="327"/>
      <c r="F7" s="327"/>
      <c r="G7" s="328"/>
    </row>
    <row r="8" spans="2:9" ht="27.95" customHeight="1">
      <c r="B8" s="450">
        <v>1</v>
      </c>
      <c r="C8" s="451" t="s">
        <v>303</v>
      </c>
      <c r="D8" s="329"/>
      <c r="E8" s="502"/>
      <c r="F8" s="330"/>
      <c r="G8" s="459" t="s">
        <v>122</v>
      </c>
    </row>
    <row r="9" spans="2:9" ht="27.95" customHeight="1">
      <c r="B9" s="450">
        <v>2</v>
      </c>
      <c r="C9" s="456" t="s">
        <v>304</v>
      </c>
      <c r="D9" s="519"/>
      <c r="E9" s="458" t="str">
        <f>IF(E8="","",E8)</f>
        <v/>
      </c>
      <c r="F9" s="458" t="str">
        <f>IF(D9="", "", D9+E9)</f>
        <v/>
      </c>
      <c r="G9" s="459" t="s">
        <v>314</v>
      </c>
    </row>
    <row r="10" spans="2:9" ht="27.95" customHeight="1">
      <c r="B10" s="450">
        <v>3</v>
      </c>
      <c r="C10" s="451" t="s">
        <v>305</v>
      </c>
      <c r="D10" s="519"/>
      <c r="E10" s="460" t="str">
        <f>IF(F9="","",F9)</f>
        <v/>
      </c>
      <c r="F10" s="458" t="str">
        <f>IF(D10="", "", D10+E10)</f>
        <v/>
      </c>
      <c r="G10" s="454" t="s">
        <v>316</v>
      </c>
    </row>
    <row r="11" spans="2:9" ht="27.95" customHeight="1">
      <c r="B11" s="450">
        <v>4</v>
      </c>
      <c r="C11" s="457" t="s">
        <v>306</v>
      </c>
      <c r="D11" s="520"/>
      <c r="E11" s="331"/>
      <c r="F11" s="455" t="str">
        <f>IF(F10="","",F10)</f>
        <v/>
      </c>
      <c r="G11" s="459" t="s">
        <v>367</v>
      </c>
    </row>
    <row r="12" spans="2:9" ht="5.0999999999999996" customHeight="1">
      <c r="B12" s="332"/>
      <c r="C12" s="333"/>
      <c r="D12" s="521"/>
      <c r="E12" s="335"/>
      <c r="F12" s="335"/>
      <c r="G12" s="336"/>
    </row>
    <row r="13" spans="2:9" ht="15" customHeight="1">
      <c r="B13" s="669" t="s">
        <v>117</v>
      </c>
      <c r="C13" s="670"/>
      <c r="D13" s="522"/>
      <c r="E13" s="338"/>
      <c r="F13" s="338"/>
      <c r="G13" s="339"/>
    </row>
    <row r="14" spans="2:9" ht="20.100000000000001" customHeight="1">
      <c r="B14" s="443">
        <v>5</v>
      </c>
      <c r="C14" s="444" t="s">
        <v>368</v>
      </c>
      <c r="D14" s="523"/>
      <c r="E14" s="447" t="str">
        <f>IF(F11="","",F11)</f>
        <v/>
      </c>
      <c r="F14" s="447" t="str">
        <f>IF(E14="","",D14+E14)</f>
        <v/>
      </c>
      <c r="G14" s="446" t="s">
        <v>369</v>
      </c>
    </row>
    <row r="15" spans="2:9" ht="20.100000000000001" customHeight="1">
      <c r="B15" s="443">
        <v>6</v>
      </c>
      <c r="C15" s="448" t="s">
        <v>80</v>
      </c>
      <c r="D15" s="523"/>
      <c r="E15" s="447" t="str">
        <f>IF(F14="","",F14)</f>
        <v/>
      </c>
      <c r="F15" s="447" t="str">
        <f>IF(E15="","",D15+E15)</f>
        <v/>
      </c>
      <c r="G15" s="445" t="s">
        <v>81</v>
      </c>
    </row>
    <row r="16" spans="2:9" ht="20.100000000000001" customHeight="1">
      <c r="B16" s="443">
        <v>7</v>
      </c>
      <c r="C16" s="448" t="s">
        <v>307</v>
      </c>
      <c r="D16" s="523"/>
      <c r="E16" s="447" t="str">
        <f>IF(F15="","",F15)</f>
        <v/>
      </c>
      <c r="F16" s="447" t="str">
        <f>IF(E16="","",D16+E16)</f>
        <v/>
      </c>
      <c r="G16" s="446" t="s">
        <v>370</v>
      </c>
    </row>
    <row r="17" spans="1:11" ht="5.0999999999999996" customHeight="1">
      <c r="B17" s="332"/>
      <c r="C17" s="333"/>
      <c r="D17" s="521"/>
      <c r="E17" s="335"/>
      <c r="F17" s="335"/>
      <c r="G17" s="336"/>
    </row>
    <row r="18" spans="1:11" s="319" customFormat="1" ht="15" customHeight="1">
      <c r="A18" s="343"/>
      <c r="B18" s="669" t="s">
        <v>118</v>
      </c>
      <c r="C18" s="670"/>
      <c r="D18" s="522"/>
      <c r="E18" s="338"/>
      <c r="F18" s="338"/>
      <c r="G18" s="339"/>
      <c r="H18" s="343"/>
      <c r="I18" s="344"/>
      <c r="J18" s="343"/>
      <c r="K18" s="343"/>
    </row>
    <row r="19" spans="1:11" s="319" customFormat="1" ht="27.95" customHeight="1">
      <c r="A19" s="343"/>
      <c r="B19" s="450">
        <v>8</v>
      </c>
      <c r="C19" s="451" t="s">
        <v>310</v>
      </c>
      <c r="D19" s="519"/>
      <c r="E19" s="453" t="str">
        <f>IF(F16="","",F16)</f>
        <v/>
      </c>
      <c r="F19" s="453" t="str">
        <f>IF(D19="","",D19+E19)</f>
        <v/>
      </c>
      <c r="G19" s="454" t="s">
        <v>371</v>
      </c>
      <c r="H19" s="343"/>
      <c r="I19" s="344"/>
      <c r="J19" s="343"/>
      <c r="K19" s="343"/>
    </row>
    <row r="20" spans="1:11" s="319" customFormat="1" ht="27.95" customHeight="1">
      <c r="A20" s="343"/>
      <c r="B20" s="450">
        <v>9</v>
      </c>
      <c r="C20" s="451" t="s">
        <v>311</v>
      </c>
      <c r="D20" s="519"/>
      <c r="E20" s="460" t="str">
        <f>IF(F19="","",F19)</f>
        <v/>
      </c>
      <c r="F20" s="453" t="str">
        <f>IF(D20="","",D20+E20)</f>
        <v/>
      </c>
      <c r="G20" s="454" t="s">
        <v>317</v>
      </c>
      <c r="H20" s="343"/>
      <c r="I20" s="344"/>
      <c r="J20" s="343"/>
      <c r="K20" s="343"/>
    </row>
    <row r="21" spans="1:11" s="319" customFormat="1" ht="27.95" customHeight="1">
      <c r="A21" s="343"/>
      <c r="B21" s="450">
        <v>10</v>
      </c>
      <c r="C21" s="451" t="s">
        <v>312</v>
      </c>
      <c r="D21" s="519"/>
      <c r="E21" s="461" t="str">
        <f>IF(F20="","",F20)</f>
        <v/>
      </c>
      <c r="F21" s="453" t="str">
        <f>IF(D21="","",D21+E21)</f>
        <v/>
      </c>
      <c r="G21" s="454" t="s">
        <v>318</v>
      </c>
      <c r="H21" s="343"/>
      <c r="I21" s="344"/>
      <c r="J21" s="343"/>
      <c r="K21" s="343"/>
    </row>
    <row r="22" spans="1:11" s="319" customFormat="1" ht="5.0999999999999996" customHeight="1">
      <c r="A22" s="343"/>
      <c r="B22" s="332"/>
      <c r="C22" s="333"/>
      <c r="D22" s="521"/>
      <c r="E22" s="335"/>
      <c r="F22" s="335"/>
      <c r="G22" s="336"/>
      <c r="H22" s="343"/>
      <c r="I22" s="344"/>
      <c r="J22" s="343"/>
      <c r="K22" s="343"/>
    </row>
    <row r="23" spans="1:11" s="319" customFormat="1" ht="15" customHeight="1">
      <c r="A23" s="343"/>
      <c r="B23" s="669" t="s">
        <v>119</v>
      </c>
      <c r="C23" s="670"/>
      <c r="D23" s="522"/>
      <c r="E23" s="338"/>
      <c r="F23" s="338"/>
      <c r="G23" s="339"/>
      <c r="H23" s="343"/>
      <c r="I23" s="344"/>
      <c r="J23" s="343"/>
      <c r="K23" s="343"/>
    </row>
    <row r="24" spans="1:11" s="319" customFormat="1" ht="27.95" customHeight="1">
      <c r="A24" s="343"/>
      <c r="B24" s="450">
        <v>11</v>
      </c>
      <c r="C24" s="451" t="s">
        <v>313</v>
      </c>
      <c r="D24" s="519"/>
      <c r="E24" s="453" t="str">
        <f>IF(F21="","",F21)</f>
        <v/>
      </c>
      <c r="F24" s="453" t="str">
        <f>IF(D24="","",D24+E24)</f>
        <v/>
      </c>
      <c r="G24" s="454" t="s">
        <v>320</v>
      </c>
      <c r="H24" s="343"/>
      <c r="I24" s="344"/>
      <c r="J24" s="343"/>
      <c r="K24" s="343"/>
    </row>
    <row r="25" spans="1:11" s="319" customFormat="1" ht="27.95" customHeight="1">
      <c r="A25" s="343"/>
      <c r="B25" s="450">
        <v>12</v>
      </c>
      <c r="C25" s="451" t="s">
        <v>319</v>
      </c>
      <c r="D25" s="519"/>
      <c r="E25" s="453" t="str">
        <f>IF(F24="","",F24)</f>
        <v/>
      </c>
      <c r="F25" s="453" t="str">
        <f>IF(D25="","",D25+E25)</f>
        <v/>
      </c>
      <c r="G25" s="454" t="s">
        <v>321</v>
      </c>
      <c r="H25" s="343"/>
      <c r="I25" s="344"/>
      <c r="J25" s="343"/>
      <c r="K25" s="343"/>
    </row>
    <row r="26" spans="1:11" s="319" customFormat="1" ht="27.95" customHeight="1">
      <c r="A26" s="343"/>
      <c r="B26" s="450">
        <v>13</v>
      </c>
      <c r="C26" s="451" t="s">
        <v>315</v>
      </c>
      <c r="D26" s="519"/>
      <c r="E26" s="453" t="str">
        <f>IF(F25="","",F25)</f>
        <v/>
      </c>
      <c r="F26" s="453" t="str">
        <f>IF(D26="","",D26+E26)</f>
        <v/>
      </c>
      <c r="G26" s="454" t="s">
        <v>322</v>
      </c>
      <c r="H26" s="343"/>
      <c r="I26" s="344"/>
      <c r="J26" s="343"/>
      <c r="K26" s="343"/>
    </row>
    <row r="27" spans="1:11" s="319" customFormat="1" ht="27.95" customHeight="1">
      <c r="A27" s="343"/>
      <c r="B27" s="450">
        <v>14</v>
      </c>
      <c r="C27" s="452" t="s">
        <v>372</v>
      </c>
      <c r="D27" s="519"/>
      <c r="E27" s="453" t="str">
        <f>IF(F26="","",F26)</f>
        <v/>
      </c>
      <c r="F27" s="453" t="str">
        <f>IF(D27="","",D27+E27)</f>
        <v/>
      </c>
      <c r="G27" s="454" t="s">
        <v>323</v>
      </c>
      <c r="H27" s="343"/>
      <c r="I27" s="344"/>
      <c r="J27" s="343"/>
      <c r="K27" s="343"/>
    </row>
    <row r="28" spans="1:11" s="319" customFormat="1" ht="5.0999999999999996" customHeight="1">
      <c r="A28" s="343"/>
      <c r="B28" s="332"/>
      <c r="C28" s="333"/>
      <c r="D28" s="334"/>
      <c r="E28" s="335"/>
      <c r="F28" s="335"/>
      <c r="G28" s="336"/>
      <c r="H28" s="343"/>
      <c r="I28" s="344"/>
      <c r="J28" s="343"/>
      <c r="K28" s="343"/>
    </row>
    <row r="29" spans="1:11" s="319" customFormat="1" ht="15" customHeight="1">
      <c r="A29" s="343"/>
      <c r="B29" s="669" t="s">
        <v>120</v>
      </c>
      <c r="C29" s="670"/>
      <c r="D29" s="337"/>
      <c r="E29" s="338"/>
      <c r="F29" s="338"/>
      <c r="G29" s="339"/>
      <c r="H29" s="343"/>
      <c r="I29" s="344"/>
      <c r="J29" s="343"/>
      <c r="K29" s="343"/>
    </row>
    <row r="30" spans="1:11" s="319" customFormat="1" ht="15" customHeight="1">
      <c r="A30" s="343"/>
      <c r="B30" s="443">
        <v>15</v>
      </c>
      <c r="C30" s="444" t="s">
        <v>373</v>
      </c>
      <c r="D30" s="463">
        <v>30</v>
      </c>
      <c r="E30" s="447" t="str">
        <f>IF(F27="","",F27)</f>
        <v/>
      </c>
      <c r="F30" s="447" t="str">
        <f>IF(E30="","",D30+E30)</f>
        <v/>
      </c>
      <c r="G30" s="445" t="s">
        <v>374</v>
      </c>
      <c r="H30" s="343"/>
      <c r="I30" s="344"/>
      <c r="J30" s="343"/>
      <c r="K30" s="343"/>
    </row>
    <row r="31" spans="1:11" s="319" customFormat="1" ht="15" customHeight="1">
      <c r="A31" s="343"/>
      <c r="B31" s="443">
        <v>16</v>
      </c>
      <c r="C31" s="444" t="s">
        <v>375</v>
      </c>
      <c r="D31" s="464">
        <v>7</v>
      </c>
      <c r="E31" s="447" t="str">
        <f>IF(F30="","",F30)</f>
        <v/>
      </c>
      <c r="F31" s="447" t="str">
        <f>IF(E31="","",D31+E31)</f>
        <v/>
      </c>
      <c r="G31" s="445" t="s">
        <v>376</v>
      </c>
      <c r="H31" s="343"/>
      <c r="I31" s="344"/>
      <c r="J31" s="343"/>
      <c r="K31" s="343"/>
    </row>
    <row r="32" spans="1:11" s="319" customFormat="1" ht="15" customHeight="1" thickBot="1">
      <c r="A32" s="343"/>
      <c r="B32" s="465">
        <v>17</v>
      </c>
      <c r="C32" s="466" t="s">
        <v>308</v>
      </c>
      <c r="D32" s="467">
        <v>7</v>
      </c>
      <c r="E32" s="468" t="str">
        <f>IF(F31="","",F31)</f>
        <v/>
      </c>
      <c r="F32" s="468" t="str">
        <f>IF(E32="","",D32+E32)</f>
        <v/>
      </c>
      <c r="G32" s="469" t="s">
        <v>309</v>
      </c>
      <c r="H32" s="343"/>
      <c r="I32" s="344"/>
      <c r="J32" s="343"/>
      <c r="K32" s="343"/>
    </row>
    <row r="33" spans="1:11" s="343" customFormat="1" ht="7.5" customHeight="1">
      <c r="B33" s="344"/>
      <c r="C33" s="344"/>
      <c r="D33" s="344"/>
      <c r="E33" s="344"/>
      <c r="F33" s="344"/>
      <c r="G33" s="344"/>
      <c r="I33" s="344"/>
    </row>
    <row r="34" spans="1:11" s="343" customFormat="1" ht="7.5" customHeight="1">
      <c r="B34" s="344"/>
      <c r="C34" s="344"/>
      <c r="D34" s="344"/>
      <c r="E34" s="344"/>
      <c r="F34" s="344"/>
      <c r="G34" s="344"/>
      <c r="I34" s="344"/>
    </row>
    <row r="35" spans="1:11" s="319" customFormat="1" ht="14.25" customHeight="1">
      <c r="A35" s="343"/>
      <c r="B35" s="462"/>
      <c r="C35" s="348" t="s">
        <v>121</v>
      </c>
      <c r="D35" s="348"/>
      <c r="E35" s="348"/>
      <c r="F35" s="348"/>
      <c r="G35" s="344"/>
      <c r="H35" s="343"/>
      <c r="I35" s="344"/>
      <c r="J35" s="343"/>
      <c r="K35" s="343"/>
    </row>
    <row r="36" spans="1:11" s="319" customFormat="1" ht="14.25" customHeight="1">
      <c r="A36" s="343"/>
      <c r="B36" s="449"/>
      <c r="C36" s="348" t="s">
        <v>377</v>
      </c>
      <c r="D36" s="348"/>
      <c r="E36" s="348"/>
      <c r="F36" s="348"/>
      <c r="G36" s="344"/>
      <c r="H36" s="343"/>
      <c r="I36" s="344"/>
      <c r="J36" s="343"/>
      <c r="K36" s="343"/>
    </row>
    <row r="37" spans="1:11" s="341" customFormat="1">
      <c r="B37" s="503"/>
      <c r="C37" s="504" t="s">
        <v>357</v>
      </c>
      <c r="G37" s="342"/>
      <c r="H37" s="343"/>
      <c r="I37" s="344"/>
    </row>
    <row r="38" spans="1:11" s="341" customFormat="1">
      <c r="G38" s="342"/>
      <c r="H38" s="343"/>
      <c r="I38" s="344"/>
    </row>
    <row r="39" spans="1:11" s="341" customFormat="1">
      <c r="G39" s="342"/>
      <c r="H39" s="343"/>
      <c r="I39" s="344"/>
    </row>
    <row r="40" spans="1:11" s="341" customFormat="1">
      <c r="G40" s="342"/>
      <c r="H40" s="343"/>
      <c r="I40" s="344"/>
    </row>
    <row r="41" spans="1:11" s="341" customFormat="1">
      <c r="G41" s="342"/>
      <c r="H41" s="343"/>
      <c r="I41" s="344"/>
    </row>
    <row r="42" spans="1:11" s="341" customFormat="1">
      <c r="G42" s="342"/>
      <c r="H42" s="343"/>
      <c r="I42" s="344"/>
    </row>
    <row r="43" spans="1:11" s="341" customFormat="1">
      <c r="G43" s="342"/>
      <c r="H43" s="343"/>
      <c r="I43" s="344"/>
    </row>
    <row r="44" spans="1:11" s="341" customFormat="1">
      <c r="G44" s="342"/>
      <c r="H44" s="343"/>
      <c r="I44" s="344"/>
    </row>
    <row r="45" spans="1:11" s="341" customFormat="1">
      <c r="G45" s="342"/>
      <c r="H45" s="343"/>
      <c r="I45" s="344"/>
    </row>
    <row r="46" spans="1:11" s="341" customFormat="1">
      <c r="G46" s="342"/>
      <c r="H46" s="343"/>
      <c r="I46" s="344"/>
    </row>
    <row r="47" spans="1:11" s="341" customFormat="1">
      <c r="G47" s="342"/>
      <c r="H47" s="343"/>
      <c r="I47" s="344"/>
    </row>
    <row r="48" spans="1:11" s="341" customFormat="1">
      <c r="G48" s="342"/>
      <c r="H48" s="343"/>
      <c r="I48" s="344"/>
    </row>
    <row r="49" spans="7:9" s="341" customFormat="1">
      <c r="G49" s="342"/>
      <c r="H49" s="343"/>
      <c r="I49" s="344"/>
    </row>
    <row r="50" spans="7:9" s="341" customFormat="1">
      <c r="G50" s="342"/>
      <c r="H50" s="343"/>
      <c r="I50" s="344"/>
    </row>
    <row r="51" spans="7:9" s="341" customFormat="1">
      <c r="G51" s="342"/>
      <c r="H51" s="343"/>
      <c r="I51" s="344"/>
    </row>
    <row r="52" spans="7:9" s="341" customFormat="1">
      <c r="G52" s="342"/>
      <c r="H52" s="343"/>
      <c r="I52" s="344"/>
    </row>
    <row r="53" spans="7:9" s="341" customFormat="1">
      <c r="G53" s="342"/>
      <c r="H53" s="343"/>
      <c r="I53" s="344"/>
    </row>
    <row r="54" spans="7:9" s="341" customFormat="1">
      <c r="G54" s="342"/>
      <c r="H54" s="343"/>
      <c r="I54" s="344"/>
    </row>
    <row r="55" spans="7:9" s="341" customFormat="1">
      <c r="G55" s="342"/>
      <c r="H55" s="343"/>
      <c r="I55" s="344"/>
    </row>
    <row r="56" spans="7:9" s="341" customFormat="1">
      <c r="G56" s="342"/>
      <c r="H56" s="343"/>
      <c r="I56" s="344"/>
    </row>
    <row r="57" spans="7:9" s="341" customFormat="1">
      <c r="G57" s="342"/>
      <c r="H57" s="343"/>
      <c r="I57" s="344"/>
    </row>
    <row r="58" spans="7:9" s="341" customFormat="1">
      <c r="G58" s="342"/>
      <c r="H58" s="343"/>
      <c r="I58" s="344"/>
    </row>
    <row r="59" spans="7:9" s="341" customFormat="1">
      <c r="G59" s="342"/>
      <c r="H59" s="343"/>
      <c r="I59" s="344"/>
    </row>
    <row r="60" spans="7:9" s="341" customFormat="1">
      <c r="G60" s="342"/>
      <c r="H60" s="343"/>
      <c r="I60" s="344"/>
    </row>
    <row r="61" spans="7:9" s="341" customFormat="1">
      <c r="G61" s="342"/>
      <c r="H61" s="343"/>
      <c r="I61" s="344"/>
    </row>
    <row r="62" spans="7:9" s="341" customFormat="1">
      <c r="G62" s="342"/>
      <c r="H62" s="343"/>
      <c r="I62" s="344"/>
    </row>
    <row r="63" spans="7:9" s="341" customFormat="1">
      <c r="G63" s="342"/>
      <c r="H63" s="343"/>
      <c r="I63" s="344"/>
    </row>
    <row r="64" spans="7:9" s="341" customFormat="1">
      <c r="G64" s="342"/>
      <c r="H64" s="343"/>
      <c r="I64" s="344"/>
    </row>
    <row r="65" spans="7:9" s="341" customFormat="1">
      <c r="G65" s="342"/>
      <c r="H65" s="343"/>
      <c r="I65" s="344"/>
    </row>
    <row r="66" spans="7:9" s="341" customFormat="1">
      <c r="G66" s="342"/>
      <c r="H66" s="343"/>
      <c r="I66" s="344"/>
    </row>
  </sheetData>
  <sheetProtection sheet="1" objects="1" scenarios="1" selectLockedCells="1"/>
  <mergeCells count="5">
    <mergeCell ref="B7:C7"/>
    <mergeCell ref="B13:C13"/>
    <mergeCell ref="B18:C18"/>
    <mergeCell ref="B23:C23"/>
    <mergeCell ref="B29:C29"/>
  </mergeCells>
  <dataValidations count="1">
    <dataValidation type="whole" operator="greaterThanOrEqual" allowBlank="1" showErrorMessage="1" errorTitle="Invalid Duration" error="Please enter a whole number" sqref="D9 D10 D19 D20 D21 D24 D25 D26 D27">
      <formula1>0</formula1>
    </dataValidation>
  </dataValidations>
  <pageMargins left="0.75" right="0.75" top="1" bottom="1" header="0.5" footer="0.5"/>
  <pageSetup scale="74" orientation="landscape" r:id="rId1"/>
  <headerFooter differentOddEven="1" alignWithMargins="0">
    <oddHeader>&amp;L&amp;F&amp;RPrinted &amp;D</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X61"/>
  <sheetViews>
    <sheetView zoomScale="90" zoomScaleNormal="90" workbookViewId="0">
      <selection activeCell="E6" sqref="E6:G6"/>
    </sheetView>
  </sheetViews>
  <sheetFormatPr defaultRowHeight="12.75"/>
  <cols>
    <col min="1" max="1" width="9.140625" style="352"/>
    <col min="2" max="2" width="12.140625" style="352" customWidth="1"/>
    <col min="3" max="3" width="7" style="352" customWidth="1"/>
    <col min="4" max="4" width="1.28515625" style="352" customWidth="1"/>
    <col min="5" max="6" width="9.140625" style="352"/>
    <col min="7" max="7" width="7.7109375" style="352" customWidth="1"/>
    <col min="8" max="8" width="3.42578125" style="352" customWidth="1"/>
    <col min="9" max="9" width="4.5703125" style="352" customWidth="1"/>
    <col min="10" max="11" width="2.85546875" style="352" customWidth="1"/>
    <col min="12" max="12" width="4.5703125" style="352" customWidth="1"/>
    <col min="13" max="13" width="2.140625" style="352" customWidth="1"/>
    <col min="14" max="14" width="2.42578125" style="352" customWidth="1"/>
    <col min="15" max="15" width="9.140625" style="352"/>
    <col min="16" max="16" width="4" style="352" customWidth="1"/>
    <col min="17" max="16384" width="9.140625" style="352"/>
  </cols>
  <sheetData>
    <row r="1" spans="1:16" ht="18.75">
      <c r="A1" s="349" t="s">
        <v>378</v>
      </c>
      <c r="B1" s="350"/>
      <c r="C1" s="350"/>
      <c r="D1" s="350"/>
      <c r="E1" s="350"/>
      <c r="F1" s="350"/>
      <c r="G1" s="350"/>
      <c r="H1" s="350"/>
      <c r="I1" s="350"/>
      <c r="J1" s="350"/>
      <c r="K1" s="350"/>
      <c r="L1" s="350"/>
      <c r="M1" s="350"/>
      <c r="N1" s="350"/>
      <c r="O1" s="350"/>
      <c r="P1" s="351"/>
    </row>
    <row r="2" spans="1:16">
      <c r="A2" s="524" t="s">
        <v>106</v>
      </c>
      <c r="B2" s="364"/>
      <c r="C2" s="353"/>
      <c r="D2" s="353"/>
      <c r="E2" s="353"/>
      <c r="F2" s="353"/>
      <c r="G2" s="353"/>
      <c r="H2" s="353"/>
      <c r="I2" s="353"/>
      <c r="J2" s="353"/>
      <c r="K2" s="353"/>
      <c r="L2" s="353"/>
      <c r="M2" s="353"/>
      <c r="N2" s="353"/>
      <c r="O2" s="353"/>
      <c r="P2" s="355"/>
    </row>
    <row r="3" spans="1:16" ht="9.75" customHeight="1">
      <c r="A3" s="356"/>
      <c r="C3" s="353"/>
      <c r="D3" s="353"/>
      <c r="E3" s="353"/>
      <c r="F3" s="354"/>
      <c r="G3" s="353"/>
      <c r="H3" s="353"/>
      <c r="I3" s="353"/>
      <c r="J3" s="353"/>
      <c r="K3" s="353"/>
      <c r="L3" s="353"/>
      <c r="M3" s="353"/>
      <c r="N3" s="353"/>
      <c r="O3" s="353"/>
      <c r="P3" s="355"/>
    </row>
    <row r="4" spans="1:16" ht="15">
      <c r="A4" s="671" t="s">
        <v>324</v>
      </c>
      <c r="B4" s="671"/>
      <c r="C4" s="671"/>
      <c r="D4" s="671"/>
      <c r="E4" s="671"/>
      <c r="F4" s="671"/>
      <c r="G4" s="671"/>
      <c r="H4" s="671"/>
      <c r="I4" s="671"/>
      <c r="J4" s="671"/>
      <c r="K4" s="671"/>
      <c r="L4" s="671"/>
      <c r="M4" s="671"/>
      <c r="N4" s="671"/>
      <c r="O4" s="671"/>
      <c r="P4" s="672"/>
    </row>
    <row r="5" spans="1:16">
      <c r="A5" s="357"/>
      <c r="B5" s="358" t="s">
        <v>325</v>
      </c>
      <c r="C5" s="353"/>
      <c r="D5" s="359"/>
      <c r="E5" s="359"/>
      <c r="F5" s="359"/>
      <c r="G5" s="359"/>
      <c r="H5" s="353"/>
      <c r="I5" s="353"/>
      <c r="J5" s="353"/>
      <c r="K5" s="353"/>
      <c r="L5" s="353"/>
      <c r="M5" s="353"/>
      <c r="N5" s="353"/>
      <c r="O5" s="353"/>
      <c r="P5" s="355"/>
    </row>
    <row r="6" spans="1:16">
      <c r="A6" s="357"/>
      <c r="C6" s="389" t="s">
        <v>83</v>
      </c>
      <c r="D6" s="353"/>
      <c r="E6" s="673"/>
      <c r="F6" s="673"/>
      <c r="G6" s="673"/>
      <c r="H6" s="353"/>
      <c r="I6" s="353"/>
      <c r="J6" s="353"/>
      <c r="K6" s="353"/>
      <c r="L6" s="353"/>
      <c r="M6" s="353"/>
      <c r="N6" s="353"/>
      <c r="O6" s="353"/>
      <c r="P6" s="355"/>
    </row>
    <row r="7" spans="1:16">
      <c r="A7" s="357"/>
      <c r="B7" s="353"/>
      <c r="C7" s="353"/>
      <c r="D7" s="353"/>
      <c r="E7" s="353"/>
      <c r="F7" s="353"/>
      <c r="G7" s="353"/>
      <c r="H7" s="353"/>
      <c r="I7" s="353"/>
      <c r="J7" s="353"/>
      <c r="K7" s="353"/>
      <c r="L7" s="353"/>
      <c r="M7" s="353"/>
      <c r="N7" s="353"/>
      <c r="O7" s="353"/>
      <c r="P7" s="355"/>
    </row>
    <row r="8" spans="1:16">
      <c r="A8" s="357"/>
      <c r="C8" s="389" t="s">
        <v>84</v>
      </c>
      <c r="D8" s="353"/>
      <c r="E8" s="673"/>
      <c r="F8" s="673"/>
      <c r="G8" s="673"/>
      <c r="H8" s="353"/>
      <c r="I8" s="353"/>
      <c r="J8" s="353"/>
      <c r="K8" s="353"/>
      <c r="L8" s="353"/>
      <c r="M8" s="353"/>
      <c r="N8" s="353"/>
      <c r="O8" s="353"/>
      <c r="P8" s="355"/>
    </row>
    <row r="9" spans="1:16">
      <c r="A9" s="357"/>
      <c r="B9" s="353"/>
      <c r="C9" s="353"/>
      <c r="D9" s="353"/>
      <c r="E9" s="353"/>
      <c r="F9" s="353"/>
      <c r="G9" s="353"/>
      <c r="H9" s="353"/>
      <c r="I9" s="353"/>
      <c r="J9" s="353"/>
      <c r="K9" s="353"/>
      <c r="L9" s="353"/>
      <c r="M9" s="353"/>
      <c r="N9" s="353"/>
      <c r="O9" s="353"/>
      <c r="P9" s="355"/>
    </row>
    <row r="10" spans="1:16">
      <c r="A10" s="357"/>
      <c r="C10" s="389" t="s">
        <v>85</v>
      </c>
      <c r="D10" s="353"/>
      <c r="E10" s="674"/>
      <c r="F10" s="674"/>
      <c r="G10" s="674"/>
      <c r="H10" s="353"/>
      <c r="I10" s="353"/>
      <c r="J10" s="353"/>
      <c r="K10" s="353"/>
      <c r="L10" s="353"/>
      <c r="M10" s="353"/>
      <c r="N10" s="353"/>
      <c r="O10" s="353"/>
      <c r="P10" s="355"/>
    </row>
    <row r="11" spans="1:16">
      <c r="A11" s="357"/>
      <c r="B11" s="353"/>
      <c r="C11" s="353"/>
      <c r="D11" s="353"/>
      <c r="E11" s="353"/>
      <c r="F11" s="353"/>
      <c r="G11" s="353"/>
      <c r="H11" s="353"/>
      <c r="I11" s="353"/>
      <c r="J11" s="353"/>
      <c r="K11" s="353"/>
      <c r="L11" s="353"/>
      <c r="M11" s="353"/>
      <c r="N11" s="353"/>
      <c r="O11" s="353"/>
      <c r="P11" s="355"/>
    </row>
    <row r="12" spans="1:16">
      <c r="A12" s="357"/>
      <c r="C12" s="389" t="s">
        <v>86</v>
      </c>
      <c r="D12" s="353"/>
      <c r="E12" s="674"/>
      <c r="F12" s="674"/>
      <c r="G12" s="674"/>
      <c r="H12" s="353"/>
      <c r="I12" s="353"/>
      <c r="J12" s="353"/>
      <c r="K12" s="353"/>
      <c r="L12" s="353"/>
      <c r="M12" s="353"/>
      <c r="N12" s="353"/>
      <c r="O12" s="353"/>
      <c r="P12" s="355"/>
    </row>
    <row r="13" spans="1:16">
      <c r="A13" s="357"/>
      <c r="B13" s="360"/>
      <c r="C13" s="353"/>
      <c r="D13" s="353"/>
      <c r="E13" s="361"/>
      <c r="F13" s="361"/>
      <c r="G13" s="361"/>
      <c r="H13" s="353"/>
      <c r="I13" s="353"/>
      <c r="J13" s="353"/>
      <c r="K13" s="353"/>
      <c r="L13" s="353"/>
      <c r="M13" s="353"/>
      <c r="N13" s="353"/>
      <c r="O13" s="353"/>
      <c r="P13" s="355"/>
    </row>
    <row r="14" spans="1:16">
      <c r="A14" s="357"/>
      <c r="B14" s="360"/>
      <c r="C14" s="353"/>
      <c r="D14" s="353"/>
      <c r="E14" s="353"/>
      <c r="F14" s="353"/>
      <c r="G14" s="353"/>
      <c r="H14" s="353"/>
      <c r="I14" s="353"/>
      <c r="J14" s="353"/>
      <c r="K14" s="353"/>
      <c r="L14" s="353"/>
      <c r="M14" s="353"/>
      <c r="N14" s="353"/>
      <c r="O14" s="353"/>
      <c r="P14" s="355"/>
    </row>
    <row r="15" spans="1:16">
      <c r="A15" s="676" t="s">
        <v>326</v>
      </c>
      <c r="B15" s="676"/>
      <c r="C15" s="676"/>
      <c r="D15" s="390"/>
      <c r="E15" s="674"/>
      <c r="F15" s="674"/>
      <c r="G15" s="674"/>
      <c r="H15" s="353"/>
      <c r="I15" s="353"/>
      <c r="J15" s="353"/>
      <c r="K15" s="353"/>
      <c r="L15" s="353"/>
      <c r="M15" s="353"/>
      <c r="N15" s="353"/>
      <c r="O15" s="353"/>
      <c r="P15" s="355"/>
    </row>
    <row r="16" spans="1:16" ht="6" customHeight="1">
      <c r="A16" s="357"/>
      <c r="B16" s="353"/>
      <c r="C16" s="353"/>
      <c r="D16" s="353"/>
      <c r="E16" s="353"/>
      <c r="F16" s="353"/>
      <c r="G16" s="353"/>
      <c r="H16" s="353"/>
      <c r="I16" s="353"/>
      <c r="J16" s="353"/>
      <c r="K16" s="353"/>
      <c r="L16" s="353"/>
      <c r="M16" s="353"/>
      <c r="N16" s="353"/>
      <c r="O16" s="353"/>
      <c r="P16" s="355"/>
    </row>
    <row r="17" spans="1:16" ht="12.75" customHeight="1">
      <c r="A17" s="357"/>
      <c r="B17" s="353"/>
      <c r="C17" s="673"/>
      <c r="D17" s="673"/>
      <c r="E17" s="673"/>
      <c r="F17" s="673"/>
      <c r="G17" s="673"/>
      <c r="H17" s="353"/>
      <c r="I17" s="353"/>
      <c r="J17" s="353"/>
      <c r="K17" s="353"/>
      <c r="L17" s="353"/>
      <c r="M17" s="353"/>
      <c r="N17" s="353"/>
      <c r="O17" s="353"/>
      <c r="P17" s="355"/>
    </row>
    <row r="18" spans="1:16" ht="6" customHeight="1">
      <c r="A18" s="357"/>
      <c r="B18" s="353"/>
      <c r="C18" s="353"/>
      <c r="D18" s="353"/>
      <c r="E18" s="353"/>
      <c r="F18" s="353"/>
      <c r="G18" s="353"/>
      <c r="H18" s="353"/>
      <c r="I18" s="353"/>
      <c r="J18" s="353"/>
      <c r="K18" s="353"/>
      <c r="L18" s="353"/>
      <c r="M18" s="353"/>
      <c r="N18" s="353"/>
      <c r="O18" s="353"/>
      <c r="P18" s="355"/>
    </row>
    <row r="19" spans="1:16" ht="12.75" customHeight="1">
      <c r="A19" s="357"/>
      <c r="B19" s="353"/>
      <c r="C19" s="673"/>
      <c r="D19" s="673"/>
      <c r="E19" s="673"/>
      <c r="F19" s="673"/>
      <c r="G19" s="673"/>
      <c r="H19" s="353"/>
      <c r="I19" s="353"/>
      <c r="J19" s="353"/>
      <c r="K19" s="353"/>
      <c r="L19" s="353"/>
      <c r="M19" s="353"/>
      <c r="N19" s="353"/>
      <c r="O19" s="353"/>
      <c r="P19" s="355"/>
    </row>
    <row r="20" spans="1:16" s="364" customFormat="1" ht="14.25" customHeight="1">
      <c r="A20" s="362"/>
      <c r="B20" s="353"/>
      <c r="C20" s="4"/>
      <c r="D20" s="353"/>
      <c r="E20" s="353"/>
      <c r="F20" s="353"/>
      <c r="G20" s="353"/>
      <c r="H20" s="353"/>
      <c r="I20" s="353"/>
      <c r="J20" s="353"/>
      <c r="K20" s="353"/>
      <c r="L20" s="353"/>
      <c r="M20" s="353"/>
      <c r="N20" s="353"/>
      <c r="O20" s="353"/>
      <c r="P20" s="363"/>
    </row>
    <row r="21" spans="1:16">
      <c r="A21" s="357"/>
      <c r="B21" s="676" t="s">
        <v>327</v>
      </c>
      <c r="C21" s="676"/>
      <c r="D21" s="353"/>
      <c r="E21" s="674"/>
      <c r="F21" s="674"/>
      <c r="G21" s="674"/>
      <c r="H21" s="353"/>
      <c r="I21" s="353"/>
      <c r="J21" s="353"/>
      <c r="K21" s="353"/>
      <c r="L21" s="353"/>
      <c r="M21" s="353"/>
      <c r="N21" s="353"/>
      <c r="O21" s="353"/>
      <c r="P21" s="355"/>
    </row>
    <row r="22" spans="1:16" ht="6" customHeight="1">
      <c r="A22" s="357"/>
      <c r="B22" s="353"/>
      <c r="C22" s="353"/>
      <c r="D22" s="353"/>
      <c r="E22" s="353"/>
      <c r="F22" s="353"/>
      <c r="G22" s="353"/>
      <c r="H22" s="353"/>
      <c r="I22" s="353"/>
      <c r="J22" s="353"/>
      <c r="K22" s="353"/>
      <c r="L22" s="353"/>
      <c r="M22" s="353"/>
      <c r="N22" s="353"/>
      <c r="O22" s="353"/>
      <c r="P22" s="355"/>
    </row>
    <row r="23" spans="1:16">
      <c r="A23" s="357"/>
      <c r="B23" s="353"/>
      <c r="C23" s="673"/>
      <c r="D23" s="673"/>
      <c r="E23" s="673"/>
      <c r="F23" s="673"/>
      <c r="G23" s="673"/>
      <c r="H23" s="353"/>
      <c r="I23" s="353"/>
      <c r="J23" s="353"/>
      <c r="K23" s="353"/>
      <c r="L23" s="353"/>
      <c r="M23" s="353"/>
      <c r="N23" s="353"/>
      <c r="O23" s="353"/>
      <c r="P23" s="355"/>
    </row>
    <row r="24" spans="1:16" ht="6" customHeight="1">
      <c r="A24" s="357"/>
      <c r="B24" s="353"/>
      <c r="C24" s="353"/>
      <c r="D24" s="353"/>
      <c r="E24" s="353"/>
      <c r="F24" s="353"/>
      <c r="G24" s="353"/>
      <c r="H24" s="353"/>
      <c r="I24" s="353"/>
      <c r="J24" s="353"/>
      <c r="K24" s="353"/>
      <c r="L24" s="353"/>
      <c r="M24" s="353"/>
      <c r="N24" s="353"/>
      <c r="O24" s="353"/>
      <c r="P24" s="355"/>
    </row>
    <row r="25" spans="1:16">
      <c r="A25" s="357"/>
      <c r="B25" s="353"/>
      <c r="C25" s="673"/>
      <c r="D25" s="673"/>
      <c r="E25" s="673"/>
      <c r="F25" s="673"/>
      <c r="G25" s="673"/>
      <c r="H25" s="353"/>
      <c r="I25" s="353"/>
      <c r="J25" s="353"/>
      <c r="K25" s="353"/>
      <c r="L25" s="353"/>
      <c r="M25" s="353"/>
      <c r="N25" s="353"/>
      <c r="O25" s="353"/>
      <c r="P25" s="355"/>
    </row>
    <row r="26" spans="1:16">
      <c r="A26" s="357"/>
      <c r="B26" s="353"/>
      <c r="C26" s="353"/>
      <c r="D26" s="353"/>
      <c r="E26" s="353"/>
      <c r="F26" s="353"/>
      <c r="G26" s="353"/>
      <c r="H26" s="353"/>
      <c r="I26" s="353"/>
      <c r="J26" s="353"/>
      <c r="K26" s="353"/>
      <c r="L26" s="353"/>
      <c r="M26" s="353"/>
      <c r="N26" s="353"/>
      <c r="O26" s="353"/>
      <c r="P26" s="355"/>
    </row>
    <row r="27" spans="1:16">
      <c r="A27" s="357"/>
      <c r="B27" s="353"/>
      <c r="C27" s="353"/>
      <c r="D27" s="353"/>
      <c r="E27" s="353"/>
      <c r="F27" s="353"/>
      <c r="G27" s="353"/>
      <c r="H27" s="353"/>
      <c r="I27" s="353"/>
      <c r="J27" s="353"/>
      <c r="K27" s="353"/>
      <c r="L27" s="353"/>
      <c r="M27" s="353"/>
      <c r="N27" s="353"/>
      <c r="O27" s="353"/>
      <c r="P27" s="355"/>
    </row>
    <row r="28" spans="1:16">
      <c r="A28" s="357"/>
      <c r="B28" s="365" t="s">
        <v>108</v>
      </c>
      <c r="C28" s="353"/>
      <c r="D28" s="353"/>
      <c r="E28" s="353"/>
      <c r="F28" s="353"/>
      <c r="G28" s="353"/>
      <c r="H28" s="353"/>
      <c r="I28" s="353"/>
      <c r="J28" s="353"/>
      <c r="K28" s="353"/>
      <c r="L28" s="353"/>
      <c r="M28" s="353"/>
      <c r="N28" s="353"/>
      <c r="O28" s="353"/>
      <c r="P28" s="355"/>
    </row>
    <row r="29" spans="1:16">
      <c r="A29" s="357"/>
      <c r="B29" s="366" t="s">
        <v>125</v>
      </c>
      <c r="C29" s="367"/>
      <c r="D29" s="367"/>
      <c r="E29" s="367"/>
      <c r="F29" s="353"/>
      <c r="G29" s="353"/>
      <c r="H29" s="353"/>
      <c r="I29" s="353"/>
      <c r="J29" s="353"/>
      <c r="K29" s="353"/>
      <c r="L29" s="353"/>
      <c r="M29" s="353"/>
      <c r="N29" s="353"/>
      <c r="O29" s="353"/>
      <c r="P29" s="355"/>
    </row>
    <row r="30" spans="1:16">
      <c r="A30" s="357"/>
      <c r="B30" s="353"/>
      <c r="C30" s="353"/>
      <c r="D30" s="353"/>
      <c r="E30" s="353"/>
      <c r="F30" s="353"/>
      <c r="G30" s="353"/>
      <c r="H30" s="353"/>
      <c r="I30" s="353"/>
      <c r="J30" s="353"/>
      <c r="K30" s="353"/>
      <c r="L30" s="353"/>
      <c r="M30" s="353"/>
      <c r="N30" s="353"/>
      <c r="O30" s="353"/>
      <c r="P30" s="355"/>
    </row>
    <row r="31" spans="1:16">
      <c r="A31" s="357"/>
      <c r="B31" s="368" t="s">
        <v>109</v>
      </c>
      <c r="C31" s="353"/>
      <c r="D31" s="353"/>
      <c r="E31" s="353"/>
      <c r="F31" s="353"/>
      <c r="G31" s="353"/>
      <c r="H31" s="353"/>
      <c r="I31" s="353"/>
      <c r="J31" s="353"/>
      <c r="K31" s="353"/>
      <c r="L31" s="353"/>
      <c r="M31" s="353"/>
      <c r="N31" s="353"/>
      <c r="O31" s="353"/>
      <c r="P31" s="355"/>
    </row>
    <row r="32" spans="1:16" ht="4.5" customHeight="1">
      <c r="A32" s="357"/>
      <c r="B32" s="353"/>
      <c r="C32" s="353"/>
      <c r="D32" s="353"/>
      <c r="E32" s="353"/>
      <c r="F32" s="353"/>
      <c r="G32" s="353"/>
      <c r="H32" s="353"/>
      <c r="I32" s="353"/>
      <c r="J32" s="353"/>
      <c r="K32" s="353"/>
      <c r="L32" s="353"/>
      <c r="M32" s="353"/>
      <c r="N32" s="353"/>
      <c r="O32" s="353"/>
      <c r="P32" s="355"/>
    </row>
    <row r="33" spans="1:24">
      <c r="A33" s="357"/>
      <c r="B33" s="677" t="s">
        <v>110</v>
      </c>
      <c r="C33" s="677"/>
      <c r="D33" s="677"/>
      <c r="E33" s="677"/>
      <c r="F33" s="677"/>
      <c r="G33" s="677"/>
      <c r="H33" s="370" t="s">
        <v>87</v>
      </c>
      <c r="I33" s="45"/>
      <c r="J33" s="353"/>
      <c r="K33" s="360" t="s">
        <v>88</v>
      </c>
      <c r="L33" s="45"/>
      <c r="M33" s="360"/>
      <c r="N33" s="353"/>
      <c r="O33" s="353"/>
      <c r="P33" s="355"/>
    </row>
    <row r="34" spans="1:24">
      <c r="A34" s="357"/>
      <c r="B34" s="677"/>
      <c r="C34" s="677"/>
      <c r="D34" s="677"/>
      <c r="E34" s="677"/>
      <c r="F34" s="677"/>
      <c r="G34" s="677"/>
      <c r="H34" s="353"/>
      <c r="I34" s="353"/>
      <c r="J34" s="353"/>
      <c r="K34" s="353"/>
      <c r="L34" s="371"/>
      <c r="M34" s="353"/>
      <c r="N34" s="353"/>
      <c r="O34" s="353"/>
      <c r="P34" s="355"/>
    </row>
    <row r="35" spans="1:24">
      <c r="A35" s="357"/>
      <c r="B35" s="353"/>
      <c r="C35" s="353"/>
      <c r="D35" s="353"/>
      <c r="E35" s="353"/>
      <c r="F35" s="353"/>
      <c r="G35" s="353"/>
      <c r="H35" s="353"/>
      <c r="I35" s="353"/>
      <c r="J35" s="353"/>
      <c r="K35" s="353"/>
      <c r="L35" s="372"/>
      <c r="M35" s="353"/>
      <c r="N35" s="353"/>
      <c r="O35" s="353"/>
      <c r="P35" s="355"/>
    </row>
    <row r="36" spans="1:24">
      <c r="A36" s="357"/>
      <c r="B36" s="353"/>
      <c r="C36" s="353"/>
      <c r="D36" s="353"/>
      <c r="E36" s="353"/>
      <c r="F36" s="353"/>
      <c r="G36" s="353"/>
      <c r="H36" s="353"/>
      <c r="I36" s="353"/>
      <c r="J36" s="353"/>
      <c r="K36" s="353"/>
      <c r="L36" s="372"/>
      <c r="M36" s="353"/>
      <c r="N36" s="353"/>
      <c r="O36" s="353"/>
      <c r="P36" s="355"/>
    </row>
    <row r="37" spans="1:24">
      <c r="A37" s="357"/>
      <c r="B37" s="368" t="s">
        <v>111</v>
      </c>
      <c r="C37" s="353"/>
      <c r="D37" s="353"/>
      <c r="E37" s="353"/>
      <c r="F37" s="353"/>
      <c r="G37" s="353"/>
      <c r="H37" s="353"/>
      <c r="I37" s="353"/>
      <c r="J37" s="353"/>
      <c r="K37" s="353"/>
      <c r="L37" s="372"/>
      <c r="M37" s="353"/>
      <c r="N37" s="353"/>
      <c r="O37" s="353"/>
      <c r="P37" s="355"/>
    </row>
    <row r="38" spans="1:24" ht="4.5" customHeight="1">
      <c r="A38" s="357"/>
      <c r="B38" s="353"/>
      <c r="C38" s="353"/>
      <c r="D38" s="353"/>
      <c r="E38" s="353"/>
      <c r="F38" s="353"/>
      <c r="G38" s="353"/>
      <c r="H38" s="353"/>
      <c r="I38" s="353"/>
      <c r="J38" s="353"/>
      <c r="K38" s="353"/>
      <c r="L38" s="372"/>
      <c r="M38" s="353"/>
      <c r="N38" s="353"/>
      <c r="O38" s="353"/>
      <c r="P38" s="355"/>
    </row>
    <row r="39" spans="1:24">
      <c r="A39" s="357"/>
      <c r="B39" s="677" t="s">
        <v>112</v>
      </c>
      <c r="C39" s="677"/>
      <c r="D39" s="677"/>
      <c r="E39" s="677"/>
      <c r="F39" s="677"/>
      <c r="G39" s="677"/>
      <c r="H39" s="360" t="s">
        <v>87</v>
      </c>
      <c r="I39" s="45"/>
      <c r="J39" s="353"/>
      <c r="K39" s="360" t="s">
        <v>88</v>
      </c>
      <c r="L39" s="45"/>
      <c r="M39" s="360"/>
      <c r="N39" s="353"/>
      <c r="O39" s="353"/>
      <c r="P39" s="355"/>
    </row>
    <row r="40" spans="1:24">
      <c r="A40" s="357"/>
      <c r="B40" s="677"/>
      <c r="C40" s="677"/>
      <c r="D40" s="677"/>
      <c r="E40" s="677"/>
      <c r="F40" s="677"/>
      <c r="G40" s="677"/>
      <c r="H40" s="353"/>
      <c r="I40" s="353"/>
      <c r="J40" s="353"/>
      <c r="K40" s="353"/>
      <c r="L40" s="353"/>
      <c r="M40" s="353"/>
      <c r="N40" s="353"/>
      <c r="O40" s="353"/>
      <c r="P40" s="355"/>
    </row>
    <row r="41" spans="1:24" ht="5.25" customHeight="1">
      <c r="A41" s="357"/>
      <c r="B41" s="369"/>
      <c r="C41" s="369"/>
      <c r="D41" s="369"/>
      <c r="E41" s="369"/>
      <c r="F41" s="369"/>
      <c r="G41" s="369"/>
      <c r="H41" s="353"/>
      <c r="I41" s="353"/>
      <c r="J41" s="353"/>
      <c r="K41" s="353"/>
      <c r="L41" s="353"/>
      <c r="M41" s="353"/>
      <c r="N41" s="353"/>
      <c r="O41" s="353"/>
      <c r="P41" s="355"/>
    </row>
    <row r="42" spans="1:24">
      <c r="A42" s="357"/>
      <c r="B42" s="353" t="s">
        <v>330</v>
      </c>
      <c r="C42" s="353"/>
      <c r="D42" s="353"/>
      <c r="E42" s="353"/>
      <c r="F42" s="353"/>
      <c r="G42" s="353"/>
      <c r="H42" s="353"/>
      <c r="I42" s="353"/>
      <c r="J42" s="353"/>
      <c r="K42" s="353"/>
      <c r="L42" s="353"/>
      <c r="M42" s="353"/>
      <c r="N42" s="353"/>
      <c r="O42" s="353"/>
      <c r="P42" s="355"/>
    </row>
    <row r="43" spans="1:24">
      <c r="A43" s="357"/>
      <c r="B43" s="368"/>
      <c r="C43" s="353"/>
      <c r="D43" s="353"/>
      <c r="E43" s="353"/>
      <c r="F43" s="353"/>
      <c r="G43" s="353"/>
      <c r="H43" s="353"/>
      <c r="I43" s="353"/>
      <c r="J43" s="353"/>
      <c r="K43" s="353"/>
      <c r="L43" s="353"/>
      <c r="M43" s="353"/>
      <c r="N43" s="353"/>
      <c r="O43" s="353"/>
      <c r="P43" s="355"/>
    </row>
    <row r="44" spans="1:24" ht="12.75" customHeight="1" thickBot="1">
      <c r="A44" s="362"/>
      <c r="B44" s="354"/>
      <c r="C44" s="373" t="s">
        <v>328</v>
      </c>
      <c r="D44" s="353"/>
      <c r="E44" s="374" t="s">
        <v>329</v>
      </c>
      <c r="F44" s="375"/>
      <c r="G44" s="375"/>
      <c r="H44" s="375"/>
      <c r="I44" s="375"/>
      <c r="J44" s="375"/>
      <c r="K44" s="375"/>
      <c r="L44" s="375"/>
      <c r="M44" s="375"/>
      <c r="N44" s="376"/>
      <c r="O44" s="377" t="s">
        <v>113</v>
      </c>
      <c r="P44" s="378"/>
      <c r="Q44" s="379"/>
      <c r="R44" s="379"/>
      <c r="S44" s="380"/>
      <c r="T44" s="380"/>
      <c r="U44" s="380"/>
      <c r="V44" s="380"/>
      <c r="W44" s="380"/>
      <c r="X44" s="380"/>
    </row>
    <row r="45" spans="1:24">
      <c r="A45" s="362"/>
      <c r="B45" s="353"/>
      <c r="C45" s="381">
        <v>1</v>
      </c>
      <c r="D45" s="353"/>
      <c r="E45" s="678"/>
      <c r="F45" s="678"/>
      <c r="G45" s="678"/>
      <c r="H45" s="678"/>
      <c r="I45" s="678"/>
      <c r="J45" s="678"/>
      <c r="K45" s="678"/>
      <c r="L45" s="678"/>
      <c r="M45" s="678"/>
      <c r="N45" s="382"/>
      <c r="O45" s="43"/>
      <c r="P45" s="383"/>
      <c r="Q45" s="384"/>
      <c r="R45" s="384"/>
      <c r="S45" s="384"/>
      <c r="T45" s="384"/>
      <c r="U45" s="384"/>
      <c r="V45" s="384"/>
      <c r="W45" s="384"/>
      <c r="X45" s="384"/>
    </row>
    <row r="46" spans="1:24">
      <c r="A46" s="362"/>
      <c r="B46" s="353"/>
      <c r="C46" s="381">
        <v>2</v>
      </c>
      <c r="D46" s="353"/>
      <c r="E46" s="675"/>
      <c r="F46" s="675"/>
      <c r="G46" s="675"/>
      <c r="H46" s="675"/>
      <c r="I46" s="675"/>
      <c r="J46" s="675"/>
      <c r="K46" s="675"/>
      <c r="L46" s="675"/>
      <c r="M46" s="675"/>
      <c r="N46" s="382"/>
      <c r="O46" s="44"/>
      <c r="P46" s="383"/>
      <c r="Q46" s="384"/>
      <c r="R46" s="384"/>
      <c r="S46" s="384"/>
      <c r="T46" s="384"/>
      <c r="U46" s="384"/>
      <c r="V46" s="384"/>
      <c r="W46" s="384"/>
      <c r="X46" s="384"/>
    </row>
    <row r="47" spans="1:24">
      <c r="A47" s="362"/>
      <c r="B47" s="353"/>
      <c r="C47" s="381">
        <v>3</v>
      </c>
      <c r="D47" s="353"/>
      <c r="E47" s="675"/>
      <c r="F47" s="675"/>
      <c r="G47" s="675"/>
      <c r="H47" s="675"/>
      <c r="I47" s="675"/>
      <c r="J47" s="675"/>
      <c r="K47" s="675"/>
      <c r="L47" s="675"/>
      <c r="M47" s="675"/>
      <c r="N47" s="382"/>
      <c r="O47" s="44"/>
      <c r="P47" s="383"/>
      <c r="Q47" s="384"/>
      <c r="R47" s="384"/>
      <c r="S47" s="384"/>
      <c r="T47" s="384"/>
      <c r="U47" s="384"/>
      <c r="V47" s="384"/>
      <c r="W47" s="384"/>
      <c r="X47" s="384"/>
    </row>
    <row r="48" spans="1:24">
      <c r="A48" s="362"/>
      <c r="B48" s="353"/>
      <c r="C48" s="381">
        <v>4</v>
      </c>
      <c r="D48" s="353"/>
      <c r="E48" s="675"/>
      <c r="F48" s="675"/>
      <c r="G48" s="675"/>
      <c r="H48" s="675"/>
      <c r="I48" s="675"/>
      <c r="J48" s="675"/>
      <c r="K48" s="675"/>
      <c r="L48" s="675"/>
      <c r="M48" s="675"/>
      <c r="N48" s="382"/>
      <c r="O48" s="44"/>
      <c r="P48" s="383"/>
      <c r="Q48" s="384"/>
      <c r="R48" s="384"/>
      <c r="S48" s="384"/>
      <c r="T48" s="384"/>
      <c r="U48" s="384"/>
      <c r="V48" s="384"/>
      <c r="W48" s="384"/>
      <c r="X48" s="384"/>
    </row>
    <row r="49" spans="1:24">
      <c r="A49" s="362"/>
      <c r="B49" s="353"/>
      <c r="C49" s="381">
        <v>5</v>
      </c>
      <c r="D49" s="353"/>
      <c r="E49" s="675"/>
      <c r="F49" s="675"/>
      <c r="G49" s="675"/>
      <c r="H49" s="675"/>
      <c r="I49" s="675"/>
      <c r="J49" s="675"/>
      <c r="K49" s="675"/>
      <c r="L49" s="675"/>
      <c r="M49" s="675"/>
      <c r="N49" s="382"/>
      <c r="O49" s="44"/>
      <c r="P49" s="383"/>
      <c r="Q49" s="384"/>
      <c r="R49" s="384"/>
      <c r="S49" s="384"/>
      <c r="T49" s="384"/>
      <c r="U49" s="384"/>
      <c r="V49" s="384"/>
      <c r="W49" s="384"/>
      <c r="X49" s="384"/>
    </row>
    <row r="50" spans="1:24">
      <c r="A50" s="362"/>
      <c r="B50" s="353"/>
      <c r="C50" s="353"/>
      <c r="D50" s="353"/>
      <c r="E50" s="353"/>
      <c r="F50" s="353"/>
      <c r="G50" s="353"/>
      <c r="H50" s="353"/>
      <c r="I50" s="353"/>
      <c r="J50" s="353"/>
      <c r="K50" s="353"/>
      <c r="L50" s="353"/>
      <c r="M50" s="353"/>
      <c r="N50" s="353"/>
      <c r="O50" s="353"/>
      <c r="P50" s="363"/>
      <c r="Q50" s="380"/>
      <c r="R50" s="380"/>
      <c r="S50" s="380"/>
      <c r="T50" s="380"/>
      <c r="U50" s="380"/>
      <c r="V50" s="380"/>
      <c r="W50" s="380"/>
      <c r="X50" s="380"/>
    </row>
    <row r="51" spans="1:24" ht="13.5" thickBot="1">
      <c r="A51" s="385"/>
      <c r="B51" s="386"/>
      <c r="C51" s="386"/>
      <c r="D51" s="386"/>
      <c r="E51" s="386"/>
      <c r="F51" s="386"/>
      <c r="G51" s="386"/>
      <c r="H51" s="386"/>
      <c r="I51" s="386"/>
      <c r="J51" s="386"/>
      <c r="K51" s="386"/>
      <c r="L51" s="386"/>
      <c r="M51" s="386"/>
      <c r="N51" s="386"/>
      <c r="O51" s="386"/>
      <c r="P51" s="387"/>
    </row>
    <row r="52" spans="1:24">
      <c r="A52" s="380"/>
      <c r="B52" s="388"/>
      <c r="C52" s="388"/>
      <c r="D52" s="388"/>
      <c r="E52" s="388"/>
      <c r="F52" s="388"/>
      <c r="G52" s="388"/>
      <c r="H52" s="388"/>
      <c r="I52" s="388"/>
      <c r="J52" s="388"/>
      <c r="K52" s="388"/>
      <c r="L52" s="388"/>
      <c r="M52" s="388"/>
      <c r="N52" s="388"/>
      <c r="O52" s="380"/>
      <c r="P52" s="380"/>
    </row>
    <row r="53" spans="1:24">
      <c r="A53" s="380"/>
      <c r="B53" s="388"/>
      <c r="C53" s="388"/>
      <c r="D53" s="388"/>
      <c r="E53" s="388"/>
      <c r="F53" s="388"/>
      <c r="G53" s="388"/>
      <c r="H53" s="388"/>
      <c r="I53" s="388"/>
      <c r="J53" s="388"/>
      <c r="K53" s="388"/>
      <c r="L53" s="388"/>
      <c r="M53" s="388"/>
      <c r="N53" s="388"/>
      <c r="O53" s="380"/>
      <c r="P53" s="380"/>
    </row>
    <row r="54" spans="1:24">
      <c r="A54" s="380"/>
      <c r="B54" s="388"/>
      <c r="C54" s="388"/>
      <c r="D54" s="388"/>
      <c r="E54" s="388"/>
      <c r="F54" s="388"/>
      <c r="G54" s="388"/>
      <c r="H54" s="388"/>
      <c r="I54" s="388"/>
      <c r="J54" s="388"/>
      <c r="K54" s="388"/>
      <c r="L54" s="388"/>
      <c r="M54" s="388"/>
      <c r="N54" s="388"/>
      <c r="O54" s="380"/>
      <c r="P54" s="380"/>
    </row>
    <row r="55" spans="1:24">
      <c r="A55" s="380"/>
      <c r="B55" s="388"/>
      <c r="C55" s="388"/>
      <c r="D55" s="388"/>
      <c r="E55" s="388"/>
      <c r="F55" s="388"/>
      <c r="G55" s="388"/>
      <c r="H55" s="388"/>
      <c r="I55" s="388"/>
      <c r="J55" s="388"/>
      <c r="K55" s="388"/>
      <c r="L55" s="388"/>
      <c r="M55" s="388"/>
      <c r="N55" s="388"/>
      <c r="O55" s="380"/>
      <c r="P55" s="380"/>
    </row>
    <row r="56" spans="1:24">
      <c r="A56" s="380"/>
      <c r="B56" s="380"/>
      <c r="C56" s="380"/>
      <c r="D56" s="380"/>
      <c r="E56" s="380"/>
      <c r="F56" s="380"/>
      <c r="G56" s="380"/>
      <c r="H56" s="380"/>
      <c r="I56" s="380"/>
      <c r="J56" s="380"/>
      <c r="K56" s="380"/>
      <c r="L56" s="380"/>
      <c r="M56" s="380"/>
      <c r="N56" s="380"/>
      <c r="O56" s="380"/>
      <c r="P56" s="380"/>
    </row>
    <row r="57" spans="1:24">
      <c r="A57" s="380"/>
      <c r="B57" s="380"/>
      <c r="C57" s="380"/>
      <c r="D57" s="380"/>
      <c r="E57" s="380"/>
      <c r="F57" s="380"/>
      <c r="G57" s="380"/>
      <c r="H57" s="380"/>
      <c r="I57" s="380"/>
      <c r="J57" s="380"/>
      <c r="K57" s="380"/>
      <c r="L57" s="380"/>
      <c r="M57" s="380"/>
      <c r="N57" s="380"/>
      <c r="O57" s="380"/>
      <c r="P57" s="380"/>
    </row>
    <row r="58" spans="1:24">
      <c r="A58" s="380"/>
      <c r="B58" s="380"/>
      <c r="C58" s="380"/>
      <c r="D58" s="380"/>
      <c r="E58" s="380"/>
      <c r="F58" s="380"/>
      <c r="G58" s="380"/>
      <c r="H58" s="380"/>
      <c r="I58" s="380"/>
      <c r="J58" s="380"/>
      <c r="K58" s="380"/>
      <c r="L58" s="380"/>
      <c r="M58" s="380"/>
      <c r="N58" s="380"/>
      <c r="O58" s="380"/>
      <c r="P58" s="380"/>
    </row>
    <row r="59" spans="1:24">
      <c r="A59" s="380"/>
      <c r="B59" s="380"/>
      <c r="C59" s="380"/>
      <c r="D59" s="380"/>
      <c r="E59" s="380"/>
      <c r="F59" s="380"/>
      <c r="G59" s="380"/>
      <c r="H59" s="380"/>
      <c r="I59" s="380"/>
      <c r="J59" s="380"/>
      <c r="K59" s="380"/>
      <c r="L59" s="380"/>
      <c r="M59" s="380"/>
      <c r="N59" s="380"/>
      <c r="O59" s="380"/>
      <c r="P59" s="380"/>
    </row>
    <row r="60" spans="1:24">
      <c r="A60" s="380"/>
      <c r="B60" s="380"/>
      <c r="C60" s="380"/>
      <c r="D60" s="380"/>
      <c r="E60" s="380"/>
      <c r="F60" s="380"/>
      <c r="G60" s="380"/>
      <c r="H60" s="380"/>
      <c r="I60" s="380"/>
      <c r="J60" s="380"/>
      <c r="K60" s="380"/>
      <c r="L60" s="380"/>
      <c r="M60" s="380"/>
      <c r="N60" s="380"/>
      <c r="O60" s="380"/>
      <c r="P60" s="380"/>
    </row>
    <row r="61" spans="1:24">
      <c r="A61" s="388"/>
      <c r="B61" s="388"/>
      <c r="C61" s="388"/>
      <c r="D61" s="388"/>
      <c r="E61" s="388"/>
      <c r="F61" s="388"/>
      <c r="G61" s="388"/>
      <c r="H61" s="388"/>
      <c r="I61" s="388"/>
      <c r="J61" s="388"/>
      <c r="K61" s="388"/>
      <c r="L61" s="388"/>
      <c r="M61" s="388"/>
      <c r="N61" s="388"/>
      <c r="O61" s="388"/>
      <c r="P61" s="388"/>
    </row>
  </sheetData>
  <sheetProtection sheet="1" objects="1" scenarios="1" formatRows="0" insertColumns="0" insertRows="0" selectLockedCells="1"/>
  <mergeCells count="20">
    <mergeCell ref="E49:M49"/>
    <mergeCell ref="A15:C15"/>
    <mergeCell ref="B33:G34"/>
    <mergeCell ref="B39:G40"/>
    <mergeCell ref="E45:M45"/>
    <mergeCell ref="E46:M46"/>
    <mergeCell ref="E47:M47"/>
    <mergeCell ref="E48:M48"/>
    <mergeCell ref="C17:G17"/>
    <mergeCell ref="C19:G19"/>
    <mergeCell ref="B21:C21"/>
    <mergeCell ref="E21:G21"/>
    <mergeCell ref="C23:G23"/>
    <mergeCell ref="C25:G25"/>
    <mergeCell ref="E15:G15"/>
    <mergeCell ref="A4:P4"/>
    <mergeCell ref="E6:G6"/>
    <mergeCell ref="E8:G8"/>
    <mergeCell ref="E10:G10"/>
    <mergeCell ref="E12:G12"/>
  </mergeCells>
  <pageMargins left="0.7" right="0.7" top="0.75" bottom="0.75" header="0.3" footer="0.3"/>
  <pageSetup orientation="portrait" verticalDpi="1200" r:id="rId1"/>
  <headerFoot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59999389629810485"/>
  </sheetPr>
  <dimension ref="A1:F51"/>
  <sheetViews>
    <sheetView zoomScaleNormal="100" zoomScaleSheetLayoutView="100" workbookViewId="0">
      <selection activeCell="E4" sqref="E4"/>
    </sheetView>
  </sheetViews>
  <sheetFormatPr defaultRowHeight="12.75"/>
  <cols>
    <col min="1" max="4" width="17.5703125" style="2" customWidth="1"/>
    <col min="5" max="16384" width="9.140625" style="2"/>
  </cols>
  <sheetData>
    <row r="1" spans="1:6" ht="15">
      <c r="A1" s="199" t="s">
        <v>365</v>
      </c>
      <c r="B1" s="200"/>
      <c r="C1" s="200"/>
      <c r="D1" s="200"/>
      <c r="E1" s="200"/>
      <c r="F1" s="175"/>
    </row>
    <row r="2" spans="1:6" ht="15.75">
      <c r="A2" s="160"/>
      <c r="B2" s="177"/>
      <c r="C2" s="61"/>
      <c r="D2" s="61"/>
      <c r="E2" s="61"/>
      <c r="F2" s="169"/>
    </row>
    <row r="3" spans="1:6" ht="15">
      <c r="A3" s="201" t="s">
        <v>194</v>
      </c>
      <c r="B3" s="61"/>
      <c r="C3" s="61"/>
      <c r="D3" s="61"/>
      <c r="E3" s="61"/>
      <c r="F3" s="169"/>
    </row>
    <row r="4" spans="1:6">
      <c r="A4" s="160"/>
      <c r="B4" s="62"/>
      <c r="C4" s="62"/>
      <c r="D4" s="62"/>
      <c r="E4" s="61"/>
      <c r="F4" s="169"/>
    </row>
    <row r="5" spans="1:6">
      <c r="A5" s="207" t="s">
        <v>3</v>
      </c>
      <c r="B5" s="666" t="str">
        <f>IF(ISBLANK('Building Application'!C8),"",'Building Application'!C8)</f>
        <v/>
      </c>
      <c r="C5" s="666"/>
      <c r="D5" s="666"/>
      <c r="E5" s="86"/>
      <c r="F5" s="213"/>
    </row>
    <row r="6" spans="1:6">
      <c r="A6" s="202" t="s">
        <v>4</v>
      </c>
      <c r="B6" s="666" t="str">
        <f>IF(ISBLANK('Building Application'!C9),"",'Building Application'!C9)</f>
        <v/>
      </c>
      <c r="C6" s="666"/>
      <c r="D6" s="666"/>
      <c r="E6" s="80"/>
      <c r="F6" s="169"/>
    </row>
    <row r="7" spans="1:6">
      <c r="A7" s="202" t="s">
        <v>63</v>
      </c>
      <c r="B7" s="666" t="str">
        <f>IF(ISBLANK('Building Application'!C10),"",'Building Application'!C10)</f>
        <v/>
      </c>
      <c r="C7" s="666"/>
      <c r="D7" s="666"/>
      <c r="E7" s="80"/>
      <c r="F7" s="169"/>
    </row>
    <row r="8" spans="1:6">
      <c r="A8" s="202" t="s">
        <v>1</v>
      </c>
      <c r="B8" s="666" t="str">
        <f>IF(ISBLANK('Building Application'!C31),"",'Building Application'!C31)</f>
        <v/>
      </c>
      <c r="C8" s="666"/>
      <c r="D8" s="666"/>
      <c r="E8" s="80"/>
      <c r="F8" s="169"/>
    </row>
    <row r="9" spans="1:6" s="510" customFormat="1">
      <c r="A9" s="511"/>
      <c r="B9" s="440"/>
      <c r="C9" s="440"/>
      <c r="D9" s="440"/>
      <c r="E9" s="512"/>
      <c r="F9" s="513"/>
    </row>
    <row r="10" spans="1:6" s="510" customFormat="1">
      <c r="A10" s="514"/>
      <c r="B10" s="515"/>
      <c r="C10" s="516"/>
      <c r="D10" s="516"/>
      <c r="E10" s="516"/>
      <c r="F10" s="517"/>
    </row>
    <row r="11" spans="1:6" s="510" customFormat="1">
      <c r="A11" s="518" t="s">
        <v>334</v>
      </c>
      <c r="B11" s="211"/>
      <c r="C11" s="211"/>
      <c r="D11" s="211"/>
      <c r="E11" s="61"/>
      <c r="F11" s="169"/>
    </row>
    <row r="12" spans="1:6" s="510" customFormat="1">
      <c r="A12" s="518"/>
      <c r="B12" s="506"/>
      <c r="C12" s="507"/>
      <c r="D12" s="507"/>
      <c r="E12" s="61"/>
      <c r="F12" s="169"/>
    </row>
    <row r="13" spans="1:6" s="510" customFormat="1">
      <c r="A13" s="518" t="s">
        <v>362</v>
      </c>
      <c r="B13" s="508"/>
      <c r="C13" s="211"/>
      <c r="D13" s="211"/>
      <c r="E13" s="61"/>
      <c r="F13" s="169"/>
    </row>
    <row r="14" spans="1:6">
      <c r="A14" s="518"/>
      <c r="B14" s="506"/>
      <c r="C14" s="507"/>
      <c r="D14" s="507"/>
      <c r="E14" s="61"/>
      <c r="F14" s="169"/>
    </row>
    <row r="15" spans="1:6">
      <c r="A15" s="518" t="s">
        <v>363</v>
      </c>
      <c r="B15" s="509"/>
      <c r="C15" s="211"/>
      <c r="D15" s="211"/>
      <c r="E15" s="61"/>
      <c r="F15" s="169"/>
    </row>
    <row r="16" spans="1:6">
      <c r="A16" s="160"/>
      <c r="B16" s="80"/>
      <c r="C16" s="61"/>
      <c r="D16" s="61"/>
      <c r="E16" s="61"/>
      <c r="F16" s="169"/>
    </row>
    <row r="17" spans="1:6">
      <c r="A17" s="160"/>
      <c r="B17" s="80"/>
      <c r="C17" s="61"/>
      <c r="D17" s="61"/>
      <c r="E17" s="61"/>
      <c r="F17" s="169"/>
    </row>
    <row r="18" spans="1:6">
      <c r="A18" s="160"/>
      <c r="B18" s="80"/>
      <c r="C18" s="61"/>
      <c r="D18" s="61"/>
      <c r="E18" s="61"/>
      <c r="F18" s="169"/>
    </row>
    <row r="19" spans="1:6">
      <c r="A19" s="160" t="s">
        <v>76</v>
      </c>
      <c r="B19" s="80"/>
      <c r="C19" s="61"/>
      <c r="D19" s="61"/>
      <c r="E19" s="61"/>
      <c r="F19" s="169"/>
    </row>
    <row r="20" spans="1:6">
      <c r="A20" s="208"/>
      <c r="B20" s="204"/>
      <c r="C20" s="205"/>
      <c r="D20" s="205"/>
      <c r="E20" s="205"/>
      <c r="F20" s="206"/>
    </row>
    <row r="21" spans="1:6">
      <c r="A21" s="208"/>
      <c r="B21" s="204"/>
      <c r="C21" s="205"/>
      <c r="D21" s="205"/>
      <c r="E21" s="205"/>
      <c r="F21" s="206"/>
    </row>
    <row r="22" spans="1:6">
      <c r="A22" s="208"/>
      <c r="B22" s="204"/>
      <c r="C22" s="205"/>
      <c r="D22" s="205"/>
      <c r="E22" s="205"/>
      <c r="F22" s="206"/>
    </row>
    <row r="23" spans="1:6">
      <c r="A23" s="208"/>
      <c r="B23" s="204"/>
      <c r="C23" s="205"/>
      <c r="D23" s="205"/>
      <c r="E23" s="205"/>
      <c r="F23" s="206"/>
    </row>
    <row r="24" spans="1:6">
      <c r="A24" s="208"/>
      <c r="B24" s="204"/>
      <c r="C24" s="205"/>
      <c r="D24" s="205"/>
      <c r="E24" s="205"/>
      <c r="F24" s="206"/>
    </row>
    <row r="25" spans="1:6">
      <c r="A25" s="208"/>
      <c r="B25" s="204"/>
      <c r="C25" s="205"/>
      <c r="D25" s="205"/>
      <c r="E25" s="205"/>
      <c r="F25" s="206"/>
    </row>
    <row r="26" spans="1:6">
      <c r="A26" s="208"/>
      <c r="B26" s="204"/>
      <c r="C26" s="205"/>
      <c r="D26" s="205"/>
      <c r="E26" s="205"/>
      <c r="F26" s="206"/>
    </row>
    <row r="27" spans="1:6">
      <c r="A27" s="208"/>
      <c r="B27" s="204"/>
      <c r="C27" s="205"/>
      <c r="D27" s="205"/>
      <c r="E27" s="205"/>
      <c r="F27" s="206"/>
    </row>
    <row r="28" spans="1:6">
      <c r="A28" s="208"/>
      <c r="B28" s="204"/>
      <c r="C28" s="205"/>
      <c r="D28" s="205"/>
      <c r="E28" s="205"/>
      <c r="F28" s="206"/>
    </row>
    <row r="29" spans="1:6">
      <c r="A29" s="208"/>
      <c r="B29" s="204"/>
      <c r="C29" s="205"/>
      <c r="D29" s="205"/>
      <c r="E29" s="205"/>
      <c r="F29" s="206"/>
    </row>
    <row r="30" spans="1:6">
      <c r="A30" s="208"/>
      <c r="B30" s="204"/>
      <c r="C30" s="205"/>
      <c r="D30" s="205"/>
      <c r="E30" s="205"/>
      <c r="F30" s="206"/>
    </row>
    <row r="31" spans="1:6">
      <c r="A31" s="208"/>
      <c r="B31" s="204"/>
      <c r="C31" s="205"/>
      <c r="D31" s="205"/>
      <c r="E31" s="205"/>
      <c r="F31" s="206"/>
    </row>
    <row r="32" spans="1:6">
      <c r="A32" s="208"/>
      <c r="B32" s="204"/>
      <c r="C32" s="205"/>
      <c r="D32" s="205"/>
      <c r="E32" s="205"/>
      <c r="F32" s="206"/>
    </row>
    <row r="33" spans="1:6">
      <c r="A33" s="208"/>
      <c r="B33" s="204"/>
      <c r="C33" s="205"/>
      <c r="D33" s="205"/>
      <c r="E33" s="205"/>
      <c r="F33" s="206"/>
    </row>
    <row r="34" spans="1:6">
      <c r="A34" s="208"/>
      <c r="B34" s="204"/>
      <c r="C34" s="205"/>
      <c r="D34" s="205"/>
      <c r="E34" s="205"/>
      <c r="F34" s="206"/>
    </row>
    <row r="35" spans="1:6">
      <c r="A35" s="208"/>
      <c r="B35" s="204"/>
      <c r="C35" s="205"/>
      <c r="D35" s="205"/>
      <c r="E35" s="205"/>
      <c r="F35" s="206"/>
    </row>
    <row r="36" spans="1:6">
      <c r="A36" s="208"/>
      <c r="B36" s="204"/>
      <c r="C36" s="205"/>
      <c r="D36" s="205"/>
      <c r="E36" s="205"/>
      <c r="F36" s="206"/>
    </row>
    <row r="37" spans="1:6">
      <c r="A37" s="208"/>
      <c r="B37" s="204"/>
      <c r="C37" s="205"/>
      <c r="D37" s="205"/>
      <c r="E37" s="205"/>
      <c r="F37" s="206"/>
    </row>
    <row r="38" spans="1:6">
      <c r="A38" s="208"/>
      <c r="B38" s="204"/>
      <c r="C38" s="205"/>
      <c r="D38" s="205"/>
      <c r="E38" s="205"/>
      <c r="F38" s="206"/>
    </row>
    <row r="39" spans="1:6">
      <c r="A39" s="208"/>
      <c r="B39" s="204"/>
      <c r="C39" s="205"/>
      <c r="D39" s="205"/>
      <c r="E39" s="205"/>
      <c r="F39" s="206"/>
    </row>
    <row r="40" spans="1:6">
      <c r="A40" s="208"/>
      <c r="B40" s="204"/>
      <c r="C40" s="205"/>
      <c r="D40" s="205"/>
      <c r="E40" s="205"/>
      <c r="F40" s="206"/>
    </row>
    <row r="41" spans="1:6">
      <c r="A41" s="208"/>
      <c r="B41" s="204"/>
      <c r="C41" s="205"/>
      <c r="D41" s="205"/>
      <c r="E41" s="205"/>
      <c r="F41" s="206"/>
    </row>
    <row r="42" spans="1:6">
      <c r="A42" s="208"/>
      <c r="B42" s="204"/>
      <c r="C42" s="205"/>
      <c r="D42" s="205"/>
      <c r="E42" s="205"/>
      <c r="F42" s="206"/>
    </row>
    <row r="43" spans="1:6">
      <c r="A43" s="208"/>
      <c r="B43" s="204"/>
      <c r="C43" s="205"/>
      <c r="D43" s="205"/>
      <c r="E43" s="205"/>
      <c r="F43" s="206"/>
    </row>
    <row r="44" spans="1:6">
      <c r="A44" s="208"/>
      <c r="B44" s="204"/>
      <c r="C44" s="205"/>
      <c r="D44" s="205"/>
      <c r="E44" s="205"/>
      <c r="F44" s="206"/>
    </row>
    <row r="45" spans="1:6">
      <c r="A45" s="208"/>
      <c r="B45" s="204"/>
      <c r="C45" s="205"/>
      <c r="D45" s="205"/>
      <c r="E45" s="205"/>
      <c r="F45" s="206"/>
    </row>
    <row r="46" spans="1:6">
      <c r="A46" s="208"/>
      <c r="B46" s="204"/>
      <c r="C46" s="205"/>
      <c r="D46" s="205"/>
      <c r="E46" s="205"/>
      <c r="F46" s="206"/>
    </row>
    <row r="47" spans="1:6">
      <c r="A47" s="208"/>
      <c r="B47" s="204"/>
      <c r="C47" s="205"/>
      <c r="D47" s="205"/>
      <c r="E47" s="205"/>
      <c r="F47" s="206"/>
    </row>
    <row r="48" spans="1:6">
      <c r="A48" s="208"/>
      <c r="B48" s="204"/>
      <c r="C48" s="205"/>
      <c r="D48" s="205"/>
      <c r="E48" s="205"/>
      <c r="F48" s="206"/>
    </row>
    <row r="49" spans="1:6">
      <c r="A49" s="208"/>
      <c r="B49" s="204"/>
      <c r="C49" s="205"/>
      <c r="D49" s="205"/>
      <c r="E49" s="205"/>
      <c r="F49" s="206"/>
    </row>
    <row r="50" spans="1:6">
      <c r="A50" s="208"/>
      <c r="B50" s="204"/>
      <c r="C50" s="205"/>
      <c r="D50" s="205"/>
      <c r="E50" s="205"/>
      <c r="F50" s="206"/>
    </row>
    <row r="51" spans="1:6">
      <c r="A51" s="209"/>
      <c r="B51" s="210"/>
      <c r="C51" s="211"/>
      <c r="D51" s="211"/>
      <c r="E51" s="211"/>
      <c r="F51" s="212"/>
    </row>
  </sheetData>
  <sheetProtection sheet="1" objects="1" scenarios="1"/>
  <mergeCells count="4">
    <mergeCell ref="B5:D5"/>
    <mergeCell ref="B6:D6"/>
    <mergeCell ref="B7:D7"/>
    <mergeCell ref="B8:D8"/>
  </mergeCells>
  <phoneticPr fontId="2" type="noConversion"/>
  <pageMargins left="0.75" right="0.75" top="1" bottom="1" header="0.5" footer="0.5"/>
  <pageSetup orientation="portrait" r:id="rId1"/>
  <headerFooter alignWithMargins="0">
    <oddHeader>&amp;L&amp;F&amp;RPrinted &amp;D</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zoomScaleNormal="100" workbookViewId="0">
      <selection activeCell="A41" sqref="A41"/>
    </sheetView>
  </sheetViews>
  <sheetFormatPr defaultRowHeight="12.75"/>
  <cols>
    <col min="1" max="16384" width="9.140625" style="501"/>
  </cols>
  <sheetData>
    <row r="1" spans="1:19" ht="18.75">
      <c r="A1" s="498" t="s">
        <v>365</v>
      </c>
      <c r="B1" s="499"/>
      <c r="C1" s="499"/>
      <c r="D1" s="499"/>
      <c r="E1" s="499"/>
      <c r="F1" s="499"/>
      <c r="G1" s="499"/>
      <c r="H1" s="499"/>
      <c r="I1" s="499"/>
      <c r="J1" s="499"/>
      <c r="K1" s="499"/>
      <c r="L1" s="3"/>
      <c r="M1" s="3"/>
      <c r="N1" s="3"/>
      <c r="O1" s="3"/>
      <c r="P1" s="3"/>
      <c r="Q1" s="3"/>
      <c r="R1" s="3"/>
      <c r="S1" s="3"/>
    </row>
    <row r="2" spans="1:19">
      <c r="A2" s="3"/>
      <c r="B2" s="3"/>
      <c r="C2" s="3"/>
      <c r="D2" s="3"/>
      <c r="E2" s="3"/>
      <c r="F2" s="3"/>
      <c r="G2" s="3"/>
      <c r="H2" s="3"/>
      <c r="I2" s="3"/>
      <c r="J2" s="3"/>
      <c r="K2" s="3"/>
      <c r="L2" s="3"/>
      <c r="M2" s="3"/>
      <c r="N2" s="3"/>
      <c r="O2" s="3"/>
      <c r="P2" s="3"/>
      <c r="Q2" s="3"/>
      <c r="R2" s="3"/>
      <c r="S2" s="3"/>
    </row>
    <row r="3" spans="1:19">
      <c r="A3" s="3"/>
      <c r="B3" s="3"/>
      <c r="C3" s="3"/>
      <c r="D3" s="3"/>
      <c r="E3" s="3"/>
      <c r="F3" s="3"/>
      <c r="G3" s="3"/>
      <c r="H3" s="3"/>
      <c r="I3" s="3"/>
      <c r="J3" s="3"/>
      <c r="K3" s="3"/>
      <c r="L3" s="3"/>
      <c r="M3" s="3"/>
      <c r="N3" s="3"/>
      <c r="O3" s="3"/>
      <c r="P3" s="3"/>
      <c r="Q3" s="3"/>
      <c r="R3" s="3"/>
      <c r="S3" s="3"/>
    </row>
    <row r="4" spans="1:19">
      <c r="A4" s="3"/>
      <c r="B4" s="3"/>
      <c r="C4" s="3"/>
      <c r="D4" s="3"/>
      <c r="E4" s="3"/>
      <c r="F4" s="3"/>
      <c r="G4" s="3"/>
      <c r="H4" s="3"/>
      <c r="I4" s="3"/>
      <c r="J4" s="3"/>
      <c r="K4" s="3"/>
      <c r="L4" s="3"/>
      <c r="M4" s="3"/>
      <c r="N4" s="3"/>
      <c r="O4" s="3"/>
      <c r="P4" s="3"/>
      <c r="Q4" s="3"/>
      <c r="R4" s="3"/>
      <c r="S4" s="3"/>
    </row>
    <row r="5" spans="1:19">
      <c r="A5" s="3"/>
      <c r="B5" s="3"/>
      <c r="C5" s="3"/>
      <c r="D5" s="3"/>
      <c r="E5" s="3"/>
      <c r="F5" s="3"/>
      <c r="G5" s="3"/>
      <c r="H5" s="3"/>
      <c r="I5" s="3"/>
      <c r="J5" s="3"/>
      <c r="K5" s="3"/>
      <c r="L5" s="3"/>
      <c r="M5" s="3"/>
      <c r="N5" s="3"/>
      <c r="O5" s="3"/>
      <c r="P5" s="3"/>
      <c r="Q5" s="3"/>
      <c r="R5" s="3"/>
      <c r="S5" s="3"/>
    </row>
    <row r="6" spans="1:19">
      <c r="A6" s="3"/>
      <c r="B6" s="3"/>
      <c r="C6" s="3"/>
      <c r="D6" s="3"/>
      <c r="E6" s="3"/>
      <c r="F6" s="3"/>
      <c r="G6" s="3"/>
      <c r="H6" s="3"/>
      <c r="I6" s="3"/>
      <c r="J6" s="3"/>
      <c r="K6" s="3"/>
      <c r="L6" s="3"/>
      <c r="M6" s="3"/>
      <c r="N6" s="3"/>
      <c r="O6" s="3"/>
      <c r="P6" s="3"/>
      <c r="Q6" s="3"/>
      <c r="R6" s="3"/>
      <c r="S6" s="3"/>
    </row>
    <row r="7" spans="1:19">
      <c r="A7" s="3"/>
      <c r="B7" s="3"/>
      <c r="C7" s="3"/>
      <c r="D7" s="3"/>
      <c r="E7" s="3"/>
      <c r="F7" s="3"/>
      <c r="G7" s="3"/>
      <c r="H7" s="3"/>
      <c r="I7" s="3"/>
      <c r="J7" s="3"/>
      <c r="K7" s="3"/>
      <c r="L7" s="3"/>
      <c r="M7" s="3"/>
      <c r="N7" s="3"/>
      <c r="O7" s="3"/>
      <c r="P7" s="3"/>
      <c r="Q7" s="3"/>
      <c r="R7" s="3"/>
      <c r="S7" s="3"/>
    </row>
    <row r="8" spans="1:19">
      <c r="A8" s="3"/>
      <c r="B8" s="3"/>
      <c r="C8" s="3"/>
      <c r="D8" s="3"/>
      <c r="E8" s="3"/>
      <c r="F8" s="3"/>
      <c r="G8" s="3"/>
      <c r="H8" s="3"/>
      <c r="I8" s="3"/>
      <c r="J8" s="3"/>
      <c r="K8" s="3"/>
      <c r="L8" s="3"/>
      <c r="M8" s="3"/>
      <c r="N8" s="3"/>
      <c r="O8" s="3"/>
      <c r="P8" s="3"/>
      <c r="Q8" s="3"/>
      <c r="R8" s="3"/>
      <c r="S8" s="3"/>
    </row>
    <row r="9" spans="1:19">
      <c r="A9" s="3"/>
      <c r="B9" s="3"/>
      <c r="C9" s="3"/>
      <c r="D9" s="3"/>
      <c r="E9" s="3"/>
      <c r="F9" s="3"/>
      <c r="G9" s="3"/>
      <c r="H9" s="3"/>
      <c r="I9" s="3"/>
      <c r="J9" s="3"/>
      <c r="K9" s="3"/>
      <c r="L9" s="3"/>
      <c r="M9" s="3"/>
      <c r="N9" s="3"/>
      <c r="O9" s="3"/>
      <c r="P9" s="3"/>
      <c r="Q9" s="3"/>
      <c r="R9" s="3"/>
      <c r="S9" s="3"/>
    </row>
    <row r="10" spans="1:19">
      <c r="A10" s="3"/>
      <c r="B10" s="3"/>
      <c r="C10" s="3"/>
      <c r="D10" s="3"/>
      <c r="E10" s="3"/>
      <c r="F10" s="3"/>
      <c r="G10" s="3"/>
      <c r="H10" s="3"/>
      <c r="I10" s="3"/>
      <c r="J10" s="3"/>
      <c r="K10" s="3"/>
      <c r="L10" s="3"/>
      <c r="M10" s="3"/>
      <c r="N10" s="3"/>
      <c r="O10" s="3"/>
      <c r="P10" s="3"/>
      <c r="Q10" s="3"/>
      <c r="R10" s="3"/>
      <c r="S10" s="3"/>
    </row>
    <row r="11" spans="1:19">
      <c r="A11" s="3"/>
      <c r="B11" s="3"/>
      <c r="C11" s="3"/>
      <c r="D11" s="3"/>
      <c r="E11" s="3"/>
      <c r="F11" s="3"/>
      <c r="G11" s="3"/>
      <c r="H11" s="3"/>
      <c r="I11" s="3"/>
      <c r="J11" s="3"/>
      <c r="K11" s="3"/>
      <c r="L11" s="3"/>
      <c r="M11" s="3"/>
      <c r="N11" s="3"/>
      <c r="O11" s="3"/>
      <c r="P11" s="3"/>
      <c r="Q11" s="3"/>
      <c r="R11" s="3"/>
      <c r="S11" s="3"/>
    </row>
    <row r="12" spans="1:19">
      <c r="A12" s="3"/>
      <c r="B12" s="3"/>
      <c r="C12" s="3"/>
      <c r="D12" s="3"/>
      <c r="E12" s="3"/>
      <c r="F12" s="3"/>
      <c r="G12" s="3"/>
      <c r="H12" s="3"/>
      <c r="I12" s="3"/>
      <c r="J12" s="3"/>
      <c r="K12" s="3"/>
      <c r="L12" s="3"/>
      <c r="M12" s="3"/>
      <c r="N12" s="3"/>
      <c r="O12" s="3"/>
      <c r="P12" s="3"/>
      <c r="Q12" s="3"/>
      <c r="R12" s="3"/>
      <c r="S12" s="3"/>
    </row>
    <row r="13" spans="1:19">
      <c r="A13" s="3"/>
      <c r="B13" s="3"/>
      <c r="C13" s="3"/>
      <c r="D13" s="3"/>
      <c r="E13" s="3"/>
      <c r="F13" s="3"/>
      <c r="G13" s="3"/>
      <c r="H13" s="3"/>
      <c r="I13" s="3"/>
      <c r="J13" s="3"/>
      <c r="K13" s="3"/>
      <c r="L13" s="3"/>
      <c r="M13" s="3"/>
      <c r="N13" s="3"/>
      <c r="O13" s="3"/>
      <c r="P13" s="3"/>
      <c r="Q13" s="3"/>
      <c r="R13" s="3"/>
      <c r="S13" s="3"/>
    </row>
    <row r="14" spans="1:19">
      <c r="A14" s="3"/>
      <c r="B14" s="3"/>
      <c r="C14" s="3"/>
      <c r="D14" s="3"/>
      <c r="E14" s="3"/>
      <c r="F14" s="3"/>
      <c r="G14" s="3"/>
      <c r="H14" s="3"/>
      <c r="I14" s="3"/>
      <c r="J14" s="3"/>
      <c r="K14" s="3"/>
      <c r="L14" s="3"/>
      <c r="M14" s="3"/>
      <c r="N14" s="3"/>
      <c r="O14" s="3"/>
      <c r="P14" s="3"/>
      <c r="Q14" s="3"/>
      <c r="R14" s="3"/>
      <c r="S14" s="3"/>
    </row>
    <row r="15" spans="1:19">
      <c r="A15" s="3"/>
      <c r="B15" s="3"/>
      <c r="C15" s="3"/>
      <c r="D15" s="3"/>
      <c r="E15" s="3"/>
      <c r="F15" s="3"/>
      <c r="G15" s="3"/>
      <c r="H15" s="3"/>
      <c r="I15" s="3"/>
      <c r="J15" s="3"/>
      <c r="K15" s="3"/>
      <c r="L15" s="3"/>
      <c r="M15" s="3"/>
      <c r="N15" s="3"/>
      <c r="O15" s="3"/>
      <c r="P15" s="3"/>
      <c r="Q15" s="3"/>
      <c r="R15" s="3"/>
      <c r="S15" s="3"/>
    </row>
    <row r="16" spans="1:19">
      <c r="A16" s="3"/>
      <c r="B16" s="3"/>
      <c r="C16" s="3"/>
      <c r="D16" s="3"/>
      <c r="E16" s="3"/>
      <c r="F16" s="3"/>
      <c r="G16" s="3"/>
      <c r="H16" s="3"/>
      <c r="I16" s="3"/>
      <c r="J16" s="3"/>
      <c r="K16" s="3"/>
      <c r="L16" s="3"/>
      <c r="M16" s="3"/>
      <c r="N16" s="3"/>
      <c r="O16" s="3"/>
      <c r="P16" s="3"/>
      <c r="Q16" s="3"/>
      <c r="R16" s="3"/>
      <c r="S16" s="3"/>
    </row>
    <row r="17" spans="1:19">
      <c r="A17" s="3"/>
      <c r="B17" s="3"/>
      <c r="C17" s="3"/>
      <c r="D17" s="3"/>
      <c r="E17" s="3"/>
      <c r="F17" s="3"/>
      <c r="G17" s="3"/>
      <c r="H17" s="3"/>
      <c r="I17" s="3"/>
      <c r="J17" s="3"/>
      <c r="K17" s="3"/>
      <c r="L17" s="3"/>
      <c r="M17" s="3"/>
      <c r="N17" s="3"/>
      <c r="O17" s="3"/>
      <c r="P17" s="3"/>
      <c r="Q17" s="3"/>
      <c r="R17" s="3"/>
      <c r="S17" s="3"/>
    </row>
    <row r="18" spans="1:19">
      <c r="A18" s="3"/>
      <c r="B18" s="3"/>
      <c r="C18" s="3"/>
      <c r="D18" s="3"/>
      <c r="E18" s="3"/>
      <c r="F18" s="3"/>
      <c r="G18" s="3"/>
      <c r="H18" s="3"/>
      <c r="I18" s="3"/>
      <c r="J18" s="3"/>
      <c r="K18" s="3"/>
      <c r="L18" s="3"/>
      <c r="M18" s="3"/>
      <c r="N18" s="3"/>
      <c r="O18" s="3"/>
      <c r="P18" s="3"/>
      <c r="Q18" s="3"/>
      <c r="R18" s="3"/>
      <c r="S18" s="3"/>
    </row>
    <row r="19" spans="1:19">
      <c r="A19" s="3"/>
      <c r="B19" s="3"/>
      <c r="C19" s="3"/>
      <c r="D19" s="3"/>
      <c r="E19" s="3"/>
      <c r="F19" s="3"/>
      <c r="G19" s="3"/>
      <c r="H19" s="3"/>
      <c r="I19" s="3"/>
      <c r="J19" s="3"/>
      <c r="K19" s="3"/>
      <c r="L19" s="3"/>
      <c r="M19" s="3"/>
      <c r="N19" s="3"/>
      <c r="O19" s="3"/>
      <c r="P19" s="3"/>
      <c r="Q19" s="3"/>
      <c r="R19" s="3"/>
      <c r="S19" s="3"/>
    </row>
    <row r="20" spans="1:19">
      <c r="A20" s="3"/>
      <c r="B20" s="3"/>
      <c r="C20" s="3"/>
      <c r="D20" s="3"/>
      <c r="E20" s="3"/>
      <c r="F20" s="3"/>
      <c r="G20" s="3"/>
      <c r="H20" s="3"/>
      <c r="I20" s="3"/>
      <c r="J20" s="3"/>
      <c r="K20" s="3"/>
      <c r="L20" s="3"/>
      <c r="M20" s="3"/>
      <c r="N20" s="3"/>
      <c r="O20" s="3"/>
      <c r="P20" s="3"/>
      <c r="Q20" s="3"/>
      <c r="R20" s="3"/>
      <c r="S20" s="3"/>
    </row>
    <row r="21" spans="1:19">
      <c r="A21" s="3"/>
      <c r="B21" s="3"/>
      <c r="C21" s="3"/>
      <c r="D21" s="3"/>
      <c r="E21" s="3"/>
      <c r="F21" s="3"/>
      <c r="G21" s="3"/>
      <c r="H21" s="3"/>
      <c r="I21" s="3"/>
      <c r="J21" s="3"/>
      <c r="K21" s="3"/>
      <c r="L21" s="3"/>
      <c r="M21" s="3"/>
      <c r="N21" s="3"/>
      <c r="O21" s="3"/>
      <c r="P21" s="3"/>
      <c r="Q21" s="3"/>
      <c r="R21" s="3"/>
      <c r="S21" s="3"/>
    </row>
    <row r="22" spans="1:19">
      <c r="A22" s="3"/>
      <c r="B22" s="3"/>
      <c r="C22" s="3"/>
      <c r="D22" s="3"/>
      <c r="E22" s="3"/>
      <c r="F22" s="3"/>
      <c r="G22" s="3"/>
      <c r="H22" s="3"/>
      <c r="I22" s="3"/>
      <c r="J22" s="3"/>
      <c r="K22" s="3"/>
      <c r="L22" s="3"/>
      <c r="M22" s="3"/>
      <c r="N22" s="3"/>
      <c r="O22" s="3"/>
      <c r="P22" s="3"/>
      <c r="Q22" s="3"/>
      <c r="R22" s="3"/>
      <c r="S22" s="3"/>
    </row>
    <row r="23" spans="1:19">
      <c r="A23" s="3"/>
      <c r="B23" s="3"/>
      <c r="C23" s="3"/>
      <c r="D23" s="3"/>
      <c r="E23" s="3"/>
      <c r="F23" s="3"/>
      <c r="G23" s="3"/>
      <c r="H23" s="3"/>
      <c r="I23" s="3"/>
      <c r="J23" s="3"/>
      <c r="K23" s="3"/>
      <c r="L23" s="3"/>
      <c r="M23" s="3"/>
      <c r="N23" s="3"/>
      <c r="O23" s="3"/>
      <c r="P23" s="3"/>
      <c r="Q23" s="3"/>
      <c r="R23" s="3"/>
      <c r="S23" s="3"/>
    </row>
    <row r="24" spans="1:19">
      <c r="A24" s="3"/>
      <c r="B24" s="3"/>
      <c r="C24" s="3"/>
      <c r="D24" s="3"/>
      <c r="E24" s="3"/>
      <c r="F24" s="3"/>
      <c r="G24" s="3"/>
      <c r="H24" s="3"/>
      <c r="I24" s="3"/>
      <c r="J24" s="3"/>
      <c r="K24" s="3"/>
      <c r="L24" s="3"/>
      <c r="M24" s="3"/>
      <c r="N24" s="3"/>
      <c r="O24" s="3"/>
      <c r="P24" s="3"/>
      <c r="Q24" s="3"/>
      <c r="R24" s="3"/>
      <c r="S24" s="3"/>
    </row>
    <row r="25" spans="1:19">
      <c r="A25" s="3"/>
      <c r="B25" s="3"/>
      <c r="C25" s="3"/>
      <c r="D25" s="3"/>
      <c r="E25" s="3"/>
      <c r="F25" s="3"/>
      <c r="G25" s="3"/>
      <c r="H25" s="3"/>
      <c r="I25" s="3"/>
      <c r="J25" s="3"/>
      <c r="K25" s="3"/>
      <c r="L25" s="3"/>
      <c r="M25" s="3"/>
      <c r="N25" s="3"/>
      <c r="O25" s="3"/>
      <c r="P25" s="3"/>
      <c r="Q25" s="3"/>
      <c r="R25" s="3"/>
      <c r="S25" s="3"/>
    </row>
    <row r="26" spans="1:19">
      <c r="A26" s="3"/>
      <c r="B26" s="3"/>
      <c r="C26" s="3"/>
      <c r="D26" s="3"/>
      <c r="E26" s="3"/>
      <c r="F26" s="3"/>
      <c r="G26" s="3"/>
      <c r="H26" s="3"/>
      <c r="I26" s="3"/>
      <c r="J26" s="3"/>
      <c r="K26" s="3"/>
      <c r="L26" s="3"/>
      <c r="M26" s="3"/>
      <c r="N26" s="3"/>
      <c r="O26" s="3"/>
      <c r="P26" s="3"/>
      <c r="Q26" s="3"/>
      <c r="R26" s="3"/>
      <c r="S26" s="3"/>
    </row>
    <row r="27" spans="1:19">
      <c r="A27" s="3"/>
      <c r="B27" s="3"/>
      <c r="C27" s="3"/>
      <c r="D27" s="3"/>
      <c r="E27" s="3"/>
      <c r="F27" s="3"/>
      <c r="G27" s="3"/>
      <c r="H27" s="3"/>
      <c r="I27" s="3"/>
      <c r="J27" s="3"/>
      <c r="K27" s="3"/>
      <c r="L27" s="3"/>
      <c r="M27" s="3"/>
      <c r="N27" s="3"/>
      <c r="O27" s="3"/>
      <c r="P27" s="3"/>
      <c r="Q27" s="3"/>
      <c r="R27" s="3"/>
      <c r="S27" s="3"/>
    </row>
    <row r="28" spans="1:19">
      <c r="A28" s="3"/>
      <c r="B28" s="3"/>
      <c r="C28" s="3"/>
      <c r="D28" s="3"/>
      <c r="E28" s="3"/>
      <c r="F28" s="3"/>
      <c r="G28" s="3"/>
      <c r="H28" s="3"/>
      <c r="I28" s="3"/>
      <c r="J28" s="3"/>
      <c r="K28" s="3"/>
      <c r="L28" s="3"/>
      <c r="M28" s="3"/>
      <c r="N28" s="3"/>
      <c r="O28" s="3"/>
      <c r="P28" s="3"/>
      <c r="Q28" s="3"/>
      <c r="R28" s="3"/>
      <c r="S28" s="3"/>
    </row>
    <row r="29" spans="1:19">
      <c r="A29" s="3"/>
      <c r="B29" s="3"/>
      <c r="C29" s="3"/>
      <c r="D29" s="3"/>
      <c r="E29" s="3"/>
      <c r="F29" s="3"/>
      <c r="G29" s="3"/>
      <c r="H29" s="3"/>
      <c r="I29" s="3"/>
      <c r="J29" s="3"/>
      <c r="K29" s="3"/>
      <c r="L29" s="3"/>
      <c r="M29" s="3"/>
      <c r="N29" s="3"/>
      <c r="O29" s="3"/>
      <c r="P29" s="3"/>
      <c r="Q29" s="3"/>
      <c r="R29" s="3"/>
      <c r="S29" s="3"/>
    </row>
    <row r="30" spans="1:19">
      <c r="A30" s="3"/>
      <c r="B30" s="3"/>
      <c r="C30" s="3"/>
      <c r="D30" s="3"/>
      <c r="E30" s="3"/>
      <c r="F30" s="3"/>
      <c r="G30" s="3"/>
      <c r="H30" s="3"/>
      <c r="I30" s="3"/>
      <c r="J30" s="3"/>
      <c r="K30" s="3"/>
      <c r="L30" s="3"/>
      <c r="M30" s="3"/>
      <c r="N30" s="3"/>
      <c r="O30" s="3"/>
      <c r="P30" s="3"/>
      <c r="Q30" s="3"/>
      <c r="R30" s="3"/>
      <c r="S30" s="3"/>
    </row>
    <row r="31" spans="1:19">
      <c r="A31" s="3"/>
      <c r="B31" s="3"/>
      <c r="C31" s="3"/>
      <c r="D31" s="3"/>
      <c r="E31" s="3"/>
      <c r="F31" s="3"/>
      <c r="G31" s="3"/>
      <c r="H31" s="3"/>
      <c r="I31" s="3"/>
      <c r="J31" s="3"/>
      <c r="K31" s="3"/>
      <c r="L31" s="3"/>
      <c r="M31" s="3"/>
      <c r="N31" s="3"/>
      <c r="O31" s="3"/>
      <c r="P31" s="3"/>
      <c r="Q31" s="3"/>
      <c r="R31" s="3"/>
      <c r="S31" s="3"/>
    </row>
    <row r="32" spans="1:19">
      <c r="A32" s="3"/>
      <c r="B32" s="3"/>
      <c r="C32" s="3"/>
      <c r="D32" s="3"/>
      <c r="E32" s="3"/>
      <c r="F32" s="3"/>
      <c r="G32" s="3"/>
      <c r="H32" s="3"/>
      <c r="I32" s="3"/>
      <c r="J32" s="3"/>
      <c r="K32" s="3"/>
      <c r="L32" s="3"/>
      <c r="M32" s="3"/>
      <c r="N32" s="3"/>
      <c r="O32" s="3"/>
      <c r="P32" s="3"/>
      <c r="Q32" s="3"/>
      <c r="R32" s="3"/>
      <c r="S32" s="3"/>
    </row>
    <row r="33" spans="1:19">
      <c r="A33" s="3"/>
      <c r="B33" s="3"/>
      <c r="C33" s="3"/>
      <c r="D33" s="3"/>
      <c r="E33" s="3"/>
      <c r="F33" s="3"/>
      <c r="G33" s="3"/>
      <c r="H33" s="3"/>
      <c r="I33" s="3"/>
      <c r="J33" s="3"/>
      <c r="K33" s="3"/>
      <c r="L33" s="3"/>
      <c r="M33" s="3"/>
      <c r="N33" s="3"/>
      <c r="O33" s="3"/>
      <c r="P33" s="3"/>
      <c r="Q33" s="3"/>
      <c r="R33" s="3"/>
      <c r="S33" s="3"/>
    </row>
    <row r="34" spans="1:19">
      <c r="A34" s="3"/>
      <c r="B34" s="3"/>
      <c r="C34" s="3"/>
      <c r="D34" s="3"/>
      <c r="E34" s="3"/>
      <c r="F34" s="3"/>
      <c r="G34" s="3"/>
      <c r="H34" s="3"/>
      <c r="I34" s="3"/>
      <c r="J34" s="3"/>
      <c r="K34" s="3"/>
      <c r="L34" s="3"/>
      <c r="M34" s="3"/>
      <c r="N34" s="3"/>
      <c r="O34" s="3"/>
      <c r="P34" s="3"/>
      <c r="Q34" s="3"/>
      <c r="R34" s="3"/>
      <c r="S34" s="3"/>
    </row>
    <row r="35" spans="1:19">
      <c r="A35" s="3"/>
      <c r="B35" s="3"/>
      <c r="C35" s="3"/>
      <c r="D35" s="3"/>
      <c r="E35" s="3"/>
      <c r="F35" s="3"/>
      <c r="G35" s="3"/>
      <c r="H35" s="3"/>
      <c r="I35" s="3"/>
      <c r="J35" s="3"/>
      <c r="K35" s="3"/>
      <c r="L35" s="3"/>
      <c r="M35" s="3"/>
      <c r="N35" s="3"/>
      <c r="O35" s="3"/>
      <c r="P35" s="3"/>
      <c r="Q35" s="3"/>
      <c r="R35" s="3"/>
      <c r="S35" s="3"/>
    </row>
    <row r="36" spans="1:19">
      <c r="A36" s="3"/>
      <c r="B36" s="3"/>
      <c r="C36" s="3"/>
      <c r="D36" s="3"/>
      <c r="E36" s="3"/>
      <c r="F36" s="3"/>
      <c r="G36" s="3"/>
      <c r="H36" s="3"/>
      <c r="I36" s="3"/>
      <c r="J36" s="3"/>
      <c r="K36" s="3"/>
      <c r="L36" s="3"/>
      <c r="M36" s="3"/>
      <c r="N36" s="3"/>
      <c r="O36" s="3"/>
      <c r="P36" s="3"/>
      <c r="Q36" s="3"/>
      <c r="R36" s="3"/>
      <c r="S36" s="3"/>
    </row>
    <row r="37" spans="1:19">
      <c r="A37" s="3"/>
      <c r="B37" s="3"/>
      <c r="C37" s="3"/>
      <c r="D37" s="3"/>
      <c r="E37" s="3"/>
      <c r="F37" s="3"/>
      <c r="G37" s="3"/>
      <c r="H37" s="3"/>
      <c r="I37" s="3"/>
      <c r="J37" s="3"/>
      <c r="K37" s="3"/>
      <c r="L37" s="3"/>
      <c r="M37" s="3"/>
      <c r="N37" s="3"/>
      <c r="O37" s="3"/>
      <c r="P37" s="3"/>
      <c r="Q37" s="3"/>
      <c r="R37" s="3"/>
      <c r="S37" s="3"/>
    </row>
    <row r="38" spans="1:19">
      <c r="A38" s="3"/>
      <c r="B38" s="3"/>
      <c r="C38" s="3"/>
      <c r="D38" s="3"/>
      <c r="E38" s="3"/>
      <c r="F38" s="3"/>
      <c r="G38" s="3"/>
      <c r="H38" s="3"/>
      <c r="I38" s="3"/>
      <c r="J38" s="3"/>
      <c r="K38" s="3"/>
      <c r="L38" s="3"/>
      <c r="M38" s="3"/>
      <c r="N38" s="3"/>
      <c r="O38" s="3"/>
      <c r="P38" s="3"/>
      <c r="Q38" s="3"/>
      <c r="R38" s="3"/>
      <c r="S38" s="3"/>
    </row>
    <row r="39" spans="1:19">
      <c r="A39" s="3"/>
      <c r="B39" s="3"/>
      <c r="C39" s="3"/>
      <c r="D39" s="3"/>
      <c r="E39" s="3"/>
      <c r="F39" s="3"/>
      <c r="G39" s="3"/>
      <c r="H39" s="3"/>
      <c r="I39" s="3"/>
      <c r="J39" s="3"/>
      <c r="K39" s="3"/>
      <c r="L39" s="3"/>
      <c r="M39" s="3"/>
      <c r="N39" s="3"/>
      <c r="O39" s="3"/>
      <c r="P39" s="3"/>
      <c r="Q39" s="3"/>
      <c r="R39" s="3"/>
      <c r="S39" s="3"/>
    </row>
    <row r="40" spans="1:19">
      <c r="A40" s="3"/>
      <c r="B40" s="3"/>
      <c r="C40" s="3"/>
      <c r="D40" s="3"/>
      <c r="E40" s="3"/>
      <c r="F40" s="3"/>
      <c r="G40" s="3"/>
      <c r="H40" s="3"/>
      <c r="I40" s="3"/>
      <c r="J40" s="3"/>
      <c r="K40" s="3"/>
      <c r="L40" s="3"/>
      <c r="M40" s="3"/>
      <c r="N40" s="3"/>
      <c r="O40" s="3"/>
      <c r="P40" s="3"/>
      <c r="Q40" s="3"/>
      <c r="R40" s="3"/>
      <c r="S40" s="3"/>
    </row>
    <row r="41" spans="1:19">
      <c r="A41" s="500" t="s">
        <v>355</v>
      </c>
      <c r="B41" s="3"/>
      <c r="C41" s="3"/>
      <c r="D41" s="3"/>
      <c r="E41" s="3"/>
      <c r="F41" s="3"/>
      <c r="G41" s="3"/>
      <c r="H41" s="3"/>
      <c r="I41" s="3"/>
      <c r="J41" s="3"/>
      <c r="K41" s="3"/>
      <c r="L41" s="3"/>
      <c r="M41" s="3"/>
      <c r="N41" s="3"/>
      <c r="O41" s="3"/>
      <c r="P41" s="3"/>
      <c r="Q41" s="3"/>
      <c r="R41" s="3"/>
      <c r="S41" s="3"/>
    </row>
  </sheetData>
  <sheetProtection sheet="1" objects="1" scenarios="1" selectLockedCells="1"/>
  <pageMargins left="0.7" right="0.7" top="0.75" bottom="0.75" header="0.3" footer="0.3"/>
  <pageSetup scale="87"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Building Application</vt:lpstr>
      <vt:lpstr>Central Plant Application</vt:lpstr>
      <vt:lpstr>Budget</vt:lpstr>
      <vt:lpstr> Schedule</vt:lpstr>
      <vt:lpstr>Additional Information</vt:lpstr>
      <vt:lpstr>Additional Application Page</vt:lpstr>
      <vt:lpstr>DEER Peak Demand Definition</vt:lpstr>
      <vt:lpstr>' Schedule'!Print_Area</vt:lpstr>
      <vt:lpstr>'Additional Application Page'!Print_Area</vt:lpstr>
      <vt:lpstr>'Additional Information'!Print_Area</vt:lpstr>
      <vt:lpstr>Budget!Print_Area</vt:lpstr>
      <vt:lpstr>'Building Application'!Print_Area</vt:lpstr>
      <vt:lpstr>'Central Plant Application'!Print_Area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Anderson</dc:creator>
  <cp:lastModifiedBy>Curtis</cp:lastModifiedBy>
  <cp:lastPrinted>2016-11-07T18:51:17Z</cp:lastPrinted>
  <dcterms:created xsi:type="dcterms:W3CDTF">2006-01-31T00:59:00Z</dcterms:created>
  <dcterms:modified xsi:type="dcterms:W3CDTF">2016-11-07T21:33:31Z</dcterms:modified>
</cp:coreProperties>
</file>